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<sst xmlns="http://schemas.openxmlformats.org/spreadsheetml/2006/main" count="177" uniqueCount="111">
  <si>
    <t xml:space="preserve">8.  Customers arriver at Pete's Coffee Shop on the average </t>
  </si>
  <si>
    <t>of one every 5 minutes, accoring to a Poisson distribution.</t>
  </si>
  <si>
    <t>The average time Pete spends serving a customer is 3 minutes,</t>
  </si>
  <si>
    <t>and the service times are believed to follow and expnential</t>
  </si>
  <si>
    <t>distribution.  The stop is run entirely by Pete, and customers</t>
  </si>
  <si>
    <t>are served on a first-come, first-served basis.</t>
  </si>
  <si>
    <t>a.  What is the  probability that exactly 2 customers will arrive</t>
  </si>
  <si>
    <t>at Pete's in a 15-minute period?</t>
  </si>
  <si>
    <t>Poisson Arrival Distribution</t>
  </si>
  <si>
    <t>P(X=2)</t>
  </si>
  <si>
    <t>12(.25)^2</t>
  </si>
  <si>
    <t>e^-12(.25)/2!</t>
  </si>
  <si>
    <t>b.  What is the probability that more than 3 customers will arrive</t>
  </si>
  <si>
    <t>in a 30-minute period?</t>
  </si>
  <si>
    <t>P(X&gt;3)</t>
  </si>
  <si>
    <t>=1-P(X&lt;=3)</t>
  </si>
  <si>
    <t>=1-{P(X=0) + P(X=1) + P(X=2) + P(X=3)}</t>
  </si>
  <si>
    <t xml:space="preserve">c.  What is the probability that the service time for a customer is </t>
  </si>
  <si>
    <t>under 2 minutes?</t>
  </si>
  <si>
    <t>d.  On the average, how long does a customer spend waiting for service</t>
  </si>
  <si>
    <t>at Pete's?</t>
  </si>
  <si>
    <t>e.  What is the probability that a customer spends less than 5 minutes</t>
  </si>
  <si>
    <t>f.  What is the average number of customers present at Pete's?</t>
  </si>
  <si>
    <t>g.  What percentage of Pete's time is spent serving customers?</t>
  </si>
  <si>
    <t>P(T&lt;=2)</t>
  </si>
  <si>
    <t>Wq=</t>
  </si>
  <si>
    <t>λ/(μ(μ-λ))</t>
  </si>
  <si>
    <t>P(W&lt;5)</t>
  </si>
  <si>
    <t>λ/(μ-λ))</t>
  </si>
  <si>
    <t>L=</t>
  </si>
  <si>
    <t>Pw=</t>
  </si>
  <si>
    <t>λ/μ</t>
  </si>
  <si>
    <t>=12/20</t>
  </si>
  <si>
    <t>=12/(20-12)</t>
  </si>
  <si>
    <t>=12/(20(20-12))</t>
  </si>
  <si>
    <t>=4.5 min</t>
  </si>
  <si>
    <t>=1-(e^-(20-12)(6/60))</t>
  </si>
  <si>
    <t>=1-(e^-20(2/60)*(6/60))</t>
  </si>
  <si>
    <t>Poison Dist, μ=6</t>
  </si>
  <si>
    <t>WINQsb</t>
  </si>
  <si>
    <t>System: M/M/1</t>
  </si>
  <si>
    <t>From Formula</t>
  </si>
  <si>
    <t>Customer arrival rate (lambda) per hour =</t>
  </si>
  <si>
    <t>Service rate per server (mu) per hour =</t>
  </si>
  <si>
    <t>Overall system effective arrival rate per hour =</t>
  </si>
  <si>
    <t>Overall system effective service rate per hour =</t>
  </si>
  <si>
    <t>Overall system utilization =</t>
  </si>
  <si>
    <t>Average number of customers in the system (L) =</t>
  </si>
  <si>
    <t>Average number of customers in the queue (Lq) =</t>
  </si>
  <si>
    <t>Average number of customers in the queue for a busy system (Lb) =</t>
  </si>
  <si>
    <t>Average time customer spends in the system (W) =</t>
  </si>
  <si>
    <t>0.1250 hours</t>
  </si>
  <si>
    <t>Average time customer spends in the queue (Wq) =</t>
  </si>
  <si>
    <t>0.0750 hours</t>
  </si>
  <si>
    <t>Average time customer spends in the queue for a busy system (Wb) =</t>
  </si>
  <si>
    <t>The probability that all servers are idle (Po) =</t>
  </si>
  <si>
    <t>The probability an arriving customer waits (Pw) or system is busy (Pb) =</t>
  </si>
  <si>
    <t>Average number of customers being balked per hour =</t>
  </si>
  <si>
    <t>Total cost of busy server per hour =</t>
  </si>
  <si>
    <t>Total cost of idle server per hour =</t>
  </si>
  <si>
    <t>Total cost of customer waiting per hour =</t>
  </si>
  <si>
    <t>Total cost of customer being served per hour =</t>
  </si>
  <si>
    <t>Total cost of customer being balked per hour =</t>
  </si>
  <si>
    <t>Total queue space cost per hour =</t>
  </si>
  <si>
    <t>Total system cost per hour =</t>
  </si>
  <si>
    <t>System Performance Summary for Queuing Problem</t>
  </si>
  <si>
    <t>Performance Measure</t>
  </si>
  <si>
    <t>Result</t>
  </si>
  <si>
    <t>0.1000 hours</t>
  </si>
  <si>
    <t>From Simulation</t>
  </si>
  <si>
    <t>0.1014 hours</t>
  </si>
  <si>
    <t>0.0764 hours</t>
  </si>
  <si>
    <t>0.1019 hours</t>
  </si>
  <si>
    <t>Simulation time in hour =</t>
  </si>
  <si>
    <t>Starting data collection time in hour =</t>
  </si>
  <si>
    <t>Number of observations collected =</t>
  </si>
  <si>
    <t>Maximum number of customers in the queue =</t>
  </si>
  <si>
    <t>Total simulation CPU time in second =</t>
  </si>
  <si>
    <t>Lecture Note Question</t>
  </si>
  <si>
    <t>λ=30</t>
  </si>
  <si>
    <t>μ=40</t>
  </si>
  <si>
    <t>Avg number of customers in the system both waiting and being served:</t>
  </si>
  <si>
    <t>Ls=</t>
  </si>
  <si>
    <t>=30/(40-30)</t>
  </si>
  <si>
    <t>Avg time a customer spends in the system, both waiting and being served:</t>
  </si>
  <si>
    <t>Ws=</t>
  </si>
  <si>
    <t>=1/(40-30)</t>
  </si>
  <si>
    <t>Avg number of customers waiting in line:</t>
  </si>
  <si>
    <t>Lq=</t>
  </si>
  <si>
    <t>=30^2/(40(40-30))</t>
  </si>
  <si>
    <t>Avg amount of time a person spends waiting in line:</t>
  </si>
  <si>
    <t>=30/(40(40-30))</t>
  </si>
  <si>
    <t>Utilization Factor</t>
  </si>
  <si>
    <t>p=</t>
  </si>
  <si>
    <t>30/40</t>
  </si>
  <si>
    <t>Probability of there being no customers in the system:</t>
  </si>
  <si>
    <t>Po=</t>
  </si>
  <si>
    <t>=1-(30/40)</t>
  </si>
  <si>
    <t>Probability of there being more than k customers in the system:</t>
  </si>
  <si>
    <t>k</t>
  </si>
  <si>
    <t>=(30/40)^1</t>
  </si>
  <si>
    <t>=(30/40)^2</t>
  </si>
  <si>
    <t>=(30/40)^5</t>
  </si>
  <si>
    <t>=(30/40)^3</t>
  </si>
  <si>
    <t>=(30/40)^4</t>
  </si>
  <si>
    <t>Meaning there is a 57% chance that more than</t>
  </si>
  <si>
    <t>2 customers are in the system</t>
  </si>
  <si>
    <t>The numbers between the two models are very close.  For example M/M/1 Po=25%</t>
  </si>
  <si>
    <t>and Pw=75%.  In the Simulation model the Po=25.03% and Pw=74.97%.</t>
  </si>
  <si>
    <t>=60/1.5</t>
  </si>
  <si>
    <t>8 and lecture note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</si>
</sst>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A1">
      <selection activeCell="C2" sqref="C2"/>
    </sheetView>
  </sheetViews>
  <sheetFormatPr defaultColWidth="9.140625" defaultRowHeight="15"/>
  <sheetData>
    <row r="1" ht="15">
      <c r="A1" t="s">
        <v>110</v>
      </c>
    </row>
    <row r="3" ht="15">
      <c r="A3" t="s">
        <v>0</v>
      </c>
    </row>
    <row r="4" ht="15">
      <c r="A4" t="s">
        <v>1</v>
      </c>
    </row>
    <row r="5" ht="15">
      <c r="A5" t="s">
        <v>2</v>
      </c>
    </row>
    <row r="6" ht="15">
      <c r="A6" t="s">
        <v>3</v>
      </c>
    </row>
    <row r="7" ht="15">
      <c r="A7" t="s">
        <v>4</v>
      </c>
    </row>
    <row r="8" ht="15">
      <c r="A8" t="s">
        <v>5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  <row r="13" spans="1:3" ht="15">
      <c r="A13" t="s">
        <v>9</v>
      </c>
      <c r="B13" t="s">
        <v>10</v>
      </c>
      <c r="C13" t="s">
        <v>11</v>
      </c>
    </row>
    <row r="14" spans="1:2" ht="15">
      <c r="A14" t="s">
        <v>9</v>
      </c>
      <c r="B14" s="3">
        <f>(3^2)*(2.7182818^(-3))/2</f>
        <v>0.2240418146922034</v>
      </c>
    </row>
    <row r="16" ht="15">
      <c r="A16" t="s">
        <v>12</v>
      </c>
    </row>
    <row r="17" ht="15">
      <c r="A17" t="s">
        <v>13</v>
      </c>
    </row>
    <row r="18" spans="1:7" ht="15">
      <c r="A18" s="6" t="s">
        <v>14</v>
      </c>
      <c r="B18" s="7" t="s">
        <v>15</v>
      </c>
      <c r="C18" s="6"/>
      <c r="D18" s="7" t="s">
        <v>16</v>
      </c>
      <c r="E18" s="6"/>
      <c r="F18" s="6"/>
      <c r="G18" s="6"/>
    </row>
    <row r="19" spans="1:8" ht="15">
      <c r="A19" s="6"/>
      <c r="B19" s="6"/>
      <c r="C19" s="6"/>
      <c r="D19" s="8">
        <f>POISSON(3,6,TRUE)</f>
        <v>0.15120388277665037</v>
      </c>
      <c r="E19" s="6" t="s">
        <v>38</v>
      </c>
      <c r="F19" s="6"/>
      <c r="H19">
        <f>0.75^5</f>
        <v>0.2373046875</v>
      </c>
    </row>
    <row r="20" spans="1:8" ht="15">
      <c r="A20" s="6"/>
      <c r="B20" s="6"/>
      <c r="C20" s="6" t="s">
        <v>14</v>
      </c>
      <c r="D20" s="8">
        <f>1-D19</f>
        <v>0.8487961172233496</v>
      </c>
      <c r="E20" s="6"/>
      <c r="F20" s="6"/>
      <c r="H20">
        <f>30/(0.025-30)</f>
        <v>-1.0008340283569641</v>
      </c>
    </row>
    <row r="21" spans="1:6" ht="15">
      <c r="A21" s="6"/>
      <c r="B21" s="6"/>
      <c r="C21" s="6"/>
      <c r="D21" s="6"/>
      <c r="E21" s="6"/>
      <c r="F21" s="9"/>
    </row>
    <row r="22" ht="15">
      <c r="A22" t="s">
        <v>17</v>
      </c>
    </row>
    <row r="23" ht="15">
      <c r="A23" t="s">
        <v>18</v>
      </c>
    </row>
    <row r="25" spans="1:2" ht="15">
      <c r="A25" t="s">
        <v>24</v>
      </c>
      <c r="B25" s="2" t="s">
        <v>37</v>
      </c>
    </row>
    <row r="26" ht="15">
      <c r="B26" s="4">
        <f>1-(2.7182818^(-0.66666))</f>
        <v>0.48657945459173757</v>
      </c>
    </row>
    <row r="28" ht="15">
      <c r="A28" t="s">
        <v>19</v>
      </c>
    </row>
    <row r="29" ht="15">
      <c r="A29" t="s">
        <v>20</v>
      </c>
    </row>
    <row r="31" spans="1:3" ht="15">
      <c r="A31" t="s">
        <v>25</v>
      </c>
      <c r="B31" s="1" t="s">
        <v>26</v>
      </c>
      <c r="C31" s="2" t="s">
        <v>34</v>
      </c>
    </row>
    <row r="32" spans="2:4" ht="15">
      <c r="B32" t="s">
        <v>25</v>
      </c>
      <c r="C32" s="2">
        <f>12/(20*(20-12))</f>
        <v>0.075</v>
      </c>
      <c r="D32" s="2" t="s">
        <v>35</v>
      </c>
    </row>
    <row r="34" ht="15">
      <c r="A34" t="s">
        <v>21</v>
      </c>
    </row>
    <row r="35" ht="15">
      <c r="A35" t="s">
        <v>20</v>
      </c>
    </row>
    <row r="37" spans="1:2" ht="15">
      <c r="A37" t="s">
        <v>27</v>
      </c>
      <c r="B37" s="2" t="s">
        <v>36</v>
      </c>
    </row>
    <row r="38" spans="1:2" ht="15">
      <c r="A38" t="s">
        <v>27</v>
      </c>
      <c r="B38" s="4">
        <f>1-(2.7182818^(-0.8))</f>
        <v>0.5506710321193796</v>
      </c>
    </row>
    <row r="40" ht="15">
      <c r="A40" t="s">
        <v>22</v>
      </c>
    </row>
    <row r="42" spans="1:3" ht="15">
      <c r="A42" t="s">
        <v>29</v>
      </c>
      <c r="B42" s="1" t="s">
        <v>28</v>
      </c>
      <c r="C42" s="2" t="s">
        <v>33</v>
      </c>
    </row>
    <row r="43" spans="2:3" ht="15">
      <c r="B43" t="s">
        <v>29</v>
      </c>
      <c r="C43" s="2">
        <f>12/(20-12)</f>
        <v>1.5</v>
      </c>
    </row>
    <row r="45" ht="15">
      <c r="A45" t="s">
        <v>23</v>
      </c>
    </row>
    <row r="47" spans="1:3" ht="15">
      <c r="A47" t="s">
        <v>30</v>
      </c>
      <c r="B47" s="1" t="s">
        <v>31</v>
      </c>
      <c r="C47" s="2" t="s">
        <v>32</v>
      </c>
    </row>
    <row r="48" spans="1:2" ht="15">
      <c r="A48" t="s">
        <v>30</v>
      </c>
      <c r="B48" s="5">
        <f>12/20</f>
        <v>0.6</v>
      </c>
    </row>
    <row r="52" ht="15">
      <c r="A52" t="s">
        <v>39</v>
      </c>
    </row>
    <row r="53" spans="1:3" ht="15">
      <c r="A53">
        <v>1</v>
      </c>
      <c r="B53" t="s">
        <v>40</v>
      </c>
      <c r="C53" t="s">
        <v>41</v>
      </c>
    </row>
    <row r="54" spans="1:3" ht="15">
      <c r="A54">
        <v>2</v>
      </c>
      <c r="B54" t="s">
        <v>42</v>
      </c>
      <c r="C54">
        <v>12</v>
      </c>
    </row>
    <row r="55" spans="1:8" ht="15">
      <c r="A55">
        <v>3</v>
      </c>
      <c r="B55" t="s">
        <v>43</v>
      </c>
      <c r="H55">
        <v>20</v>
      </c>
    </row>
    <row r="56" spans="1:8" ht="15">
      <c r="A56">
        <v>4</v>
      </c>
      <c r="B56" t="s">
        <v>44</v>
      </c>
      <c r="H56">
        <v>12</v>
      </c>
    </row>
    <row r="57" spans="1:8" ht="15">
      <c r="A57">
        <v>5</v>
      </c>
      <c r="B57" t="s">
        <v>45</v>
      </c>
      <c r="H57">
        <v>12</v>
      </c>
    </row>
    <row r="58" spans="1:8" ht="15">
      <c r="A58">
        <v>6</v>
      </c>
      <c r="B58" t="s">
        <v>46</v>
      </c>
      <c r="H58" s="10">
        <v>0.6</v>
      </c>
    </row>
    <row r="59" spans="1:8" ht="15">
      <c r="A59">
        <v>7</v>
      </c>
      <c r="B59" t="s">
        <v>47</v>
      </c>
      <c r="H59">
        <v>1.5</v>
      </c>
    </row>
    <row r="60" spans="1:8" ht="15">
      <c r="A60">
        <v>8</v>
      </c>
      <c r="B60" t="s">
        <v>48</v>
      </c>
      <c r="H60">
        <v>0.9</v>
      </c>
    </row>
    <row r="61" spans="1:8" ht="15">
      <c r="A61">
        <v>9</v>
      </c>
      <c r="B61" t="s">
        <v>49</v>
      </c>
      <c r="H61">
        <v>1.5</v>
      </c>
    </row>
    <row r="62" spans="1:8" ht="15">
      <c r="A62">
        <v>10</v>
      </c>
      <c r="B62" t="s">
        <v>50</v>
      </c>
      <c r="H62" t="s">
        <v>51</v>
      </c>
    </row>
    <row r="63" spans="1:8" ht="15">
      <c r="A63">
        <v>11</v>
      </c>
      <c r="B63" t="s">
        <v>52</v>
      </c>
      <c r="H63" t="s">
        <v>53</v>
      </c>
    </row>
    <row r="64" spans="1:8" ht="15">
      <c r="A64">
        <v>12</v>
      </c>
      <c r="B64" t="s">
        <v>54</v>
      </c>
      <c r="H64" t="s">
        <v>51</v>
      </c>
    </row>
    <row r="65" spans="1:8" ht="15">
      <c r="A65">
        <v>13</v>
      </c>
      <c r="B65" t="s">
        <v>55</v>
      </c>
      <c r="H65" s="10">
        <v>0.4</v>
      </c>
    </row>
    <row r="66" spans="1:8" ht="15">
      <c r="A66">
        <v>14</v>
      </c>
      <c r="B66" t="s">
        <v>56</v>
      </c>
      <c r="H66" s="10">
        <v>0.6</v>
      </c>
    </row>
    <row r="67" spans="1:8" ht="15">
      <c r="A67">
        <v>15</v>
      </c>
      <c r="B67" t="s">
        <v>57</v>
      </c>
      <c r="H67">
        <v>0</v>
      </c>
    </row>
    <row r="68" spans="1:8" ht="15">
      <c r="A68">
        <v>16</v>
      </c>
      <c r="B68" t="s">
        <v>58</v>
      </c>
      <c r="H68" s="11">
        <v>0</v>
      </c>
    </row>
    <row r="69" spans="1:8" ht="15">
      <c r="A69">
        <v>17</v>
      </c>
      <c r="B69" t="s">
        <v>59</v>
      </c>
      <c r="H69" s="11">
        <v>0</v>
      </c>
    </row>
    <row r="70" spans="1:8" ht="15">
      <c r="A70">
        <v>18</v>
      </c>
      <c r="B70" t="s">
        <v>60</v>
      </c>
      <c r="H70" s="11">
        <v>0</v>
      </c>
    </row>
    <row r="71" spans="1:8" ht="15">
      <c r="A71">
        <v>19</v>
      </c>
      <c r="B71" t="s">
        <v>61</v>
      </c>
      <c r="H71" s="11">
        <v>0</v>
      </c>
    </row>
    <row r="72" spans="1:8" ht="15">
      <c r="A72">
        <v>20</v>
      </c>
      <c r="B72" t="s">
        <v>62</v>
      </c>
      <c r="H72" s="11">
        <v>0</v>
      </c>
    </row>
    <row r="73" spans="1:8" ht="15">
      <c r="A73">
        <v>21</v>
      </c>
      <c r="B73" t="s">
        <v>63</v>
      </c>
      <c r="H73" s="11">
        <v>0</v>
      </c>
    </row>
    <row r="74" spans="1:8" ht="15">
      <c r="A74">
        <v>22</v>
      </c>
      <c r="B74" t="s">
        <v>64</v>
      </c>
      <c r="H74" s="11">
        <v>0</v>
      </c>
    </row>
    <row r="75" ht="15">
      <c r="H75" s="11"/>
    </row>
    <row r="76" ht="15">
      <c r="H76" s="11"/>
    </row>
    <row r="77" ht="15">
      <c r="H77" s="11"/>
    </row>
    <row r="78" ht="15">
      <c r="H78" s="11"/>
    </row>
    <row r="79" ht="15">
      <c r="H79" s="11"/>
    </row>
    <row r="80" ht="15">
      <c r="H80" s="11"/>
    </row>
    <row r="81" ht="15">
      <c r="H81" s="11"/>
    </row>
    <row r="82" ht="15">
      <c r="H82" s="11"/>
    </row>
    <row r="83" ht="15">
      <c r="H83" s="11"/>
    </row>
    <row r="84" ht="15">
      <c r="H84" s="11"/>
    </row>
    <row r="85" ht="15">
      <c r="H85" s="11"/>
    </row>
    <row r="86" ht="15">
      <c r="H86" s="11"/>
    </row>
    <row r="87" ht="15">
      <c r="H87" s="11"/>
    </row>
    <row r="88" ht="15">
      <c r="H88" s="11"/>
    </row>
    <row r="89" ht="15">
      <c r="H89" s="11"/>
    </row>
    <row r="90" ht="15">
      <c r="H90" s="11"/>
    </row>
    <row r="91" ht="15">
      <c r="H91" s="11"/>
    </row>
    <row r="92" ht="15">
      <c r="H92" s="11"/>
    </row>
    <row r="93" ht="15">
      <c r="H93" s="11"/>
    </row>
    <row r="94" ht="15">
      <c r="H94" s="11"/>
    </row>
    <row r="95" ht="15">
      <c r="H95" s="11"/>
    </row>
    <row r="96" ht="15">
      <c r="H96" s="11"/>
    </row>
    <row r="97" ht="15">
      <c r="H97" s="11"/>
    </row>
    <row r="98" ht="15">
      <c r="H98" s="11"/>
    </row>
    <row r="99" ht="15">
      <c r="H99" s="11"/>
    </row>
    <row r="100" ht="15">
      <c r="H100" s="11"/>
    </row>
    <row r="101" ht="15">
      <c r="H101" s="11"/>
    </row>
    <row r="102" spans="1:8" ht="15">
      <c r="A102" t="s">
        <v>78</v>
      </c>
      <c r="H102" s="11"/>
    </row>
    <row r="103" ht="15">
      <c r="H103" s="11"/>
    </row>
    <row r="104" spans="1:8" ht="15">
      <c r="A104" s="1" t="s">
        <v>79</v>
      </c>
      <c r="B104" s="1" t="s">
        <v>80</v>
      </c>
      <c r="C104" s="2" t="s">
        <v>109</v>
      </c>
      <c r="D104" s="2"/>
      <c r="H104" s="11"/>
    </row>
    <row r="105" ht="15">
      <c r="H105" s="11"/>
    </row>
    <row r="106" spans="1:8" ht="15">
      <c r="A106" t="s">
        <v>81</v>
      </c>
      <c r="H106" s="11"/>
    </row>
    <row r="107" spans="1:8" ht="15">
      <c r="A107" t="s">
        <v>82</v>
      </c>
      <c r="B107" s="2" t="s">
        <v>83</v>
      </c>
      <c r="H107" s="11"/>
    </row>
    <row r="108" spans="1:8" ht="15">
      <c r="A108" t="s">
        <v>82</v>
      </c>
      <c r="B108" s="2">
        <f>30/(40-30)</f>
        <v>3</v>
      </c>
      <c r="H108" s="11"/>
    </row>
    <row r="109" spans="1:8" ht="15">
      <c r="A109" t="s">
        <v>84</v>
      </c>
      <c r="B109" s="2"/>
      <c r="H109" s="11"/>
    </row>
    <row r="110" spans="1:8" ht="15">
      <c r="A110" t="s">
        <v>85</v>
      </c>
      <c r="B110" s="2" t="s">
        <v>86</v>
      </c>
      <c r="H110" s="11"/>
    </row>
    <row r="111" spans="1:8" ht="15">
      <c r="A111" t="s">
        <v>85</v>
      </c>
      <c r="B111" s="2">
        <f>1/(40-30)</f>
        <v>0.1</v>
      </c>
      <c r="H111" s="11"/>
    </row>
    <row r="112" spans="1:8" ht="15">
      <c r="A112" t="s">
        <v>87</v>
      </c>
      <c r="B112" s="2"/>
      <c r="H112" s="11"/>
    </row>
    <row r="113" spans="1:8" ht="15">
      <c r="A113" t="s">
        <v>88</v>
      </c>
      <c r="B113" s="2" t="s">
        <v>89</v>
      </c>
      <c r="H113" s="11"/>
    </row>
    <row r="114" spans="1:8" ht="15">
      <c r="A114" t="s">
        <v>88</v>
      </c>
      <c r="B114" s="2">
        <f>30^2/(40*(40-30))</f>
        <v>2.25</v>
      </c>
      <c r="H114" s="11"/>
    </row>
    <row r="115" spans="1:8" ht="15">
      <c r="A115" t="s">
        <v>90</v>
      </c>
      <c r="B115" s="2"/>
      <c r="H115" s="11"/>
    </row>
    <row r="116" spans="1:8" ht="15">
      <c r="A116" t="s">
        <v>25</v>
      </c>
      <c r="B116" s="2" t="s">
        <v>91</v>
      </c>
      <c r="H116" s="11"/>
    </row>
    <row r="117" spans="2:8" ht="15">
      <c r="B117" s="2">
        <f>30/(40*(40-30))</f>
        <v>0.075</v>
      </c>
      <c r="H117" s="11"/>
    </row>
    <row r="118" spans="1:8" ht="15">
      <c r="A118" t="s">
        <v>92</v>
      </c>
      <c r="H118" s="11"/>
    </row>
    <row r="119" spans="1:8" ht="15">
      <c r="A119" t="s">
        <v>93</v>
      </c>
      <c r="B119" s="2" t="s">
        <v>94</v>
      </c>
      <c r="H119" s="11"/>
    </row>
    <row r="120" spans="1:8" ht="15">
      <c r="A120" t="s">
        <v>93</v>
      </c>
      <c r="B120" s="2" t="s">
        <v>94</v>
      </c>
      <c r="H120" s="11"/>
    </row>
    <row r="121" spans="1:8" ht="15">
      <c r="A121" t="s">
        <v>95</v>
      </c>
      <c r="H121" s="11"/>
    </row>
    <row r="122" spans="1:8" ht="15">
      <c r="A122" t="s">
        <v>96</v>
      </c>
      <c r="B122" s="2" t="s">
        <v>97</v>
      </c>
      <c r="H122" s="11"/>
    </row>
    <row r="123" spans="1:8" ht="15">
      <c r="A123" t="s">
        <v>96</v>
      </c>
      <c r="B123" s="2" t="s">
        <v>97</v>
      </c>
      <c r="H123" s="11"/>
    </row>
    <row r="124" spans="1:8" ht="15">
      <c r="A124" t="s">
        <v>98</v>
      </c>
      <c r="B124" s="2"/>
      <c r="H124" s="11"/>
    </row>
    <row r="125" spans="2:8" ht="15">
      <c r="B125" s="2"/>
      <c r="H125" s="11"/>
    </row>
    <row r="126" spans="1:8" ht="15">
      <c r="A126" t="s">
        <v>99</v>
      </c>
      <c r="B126" s="2"/>
      <c r="H126" s="11"/>
    </row>
    <row r="127" spans="1:8" ht="15">
      <c r="A127">
        <v>0</v>
      </c>
      <c r="B127" s="2">
        <f>(30/40)^1</f>
        <v>0.75</v>
      </c>
      <c r="C127" s="2" t="s">
        <v>100</v>
      </c>
      <c r="H127" s="11"/>
    </row>
    <row r="128" spans="1:8" ht="15">
      <c r="A128">
        <v>1</v>
      </c>
      <c r="B128" s="2">
        <f>(30/40)^2</f>
        <v>0.5625</v>
      </c>
      <c r="C128" s="2" t="s">
        <v>101</v>
      </c>
      <c r="H128" s="11"/>
    </row>
    <row r="129" spans="1:8" ht="15">
      <c r="A129">
        <v>2</v>
      </c>
      <c r="B129" s="2">
        <f>(30/40)^3</f>
        <v>0.421875</v>
      </c>
      <c r="C129" s="2" t="s">
        <v>103</v>
      </c>
      <c r="E129" t="s">
        <v>105</v>
      </c>
      <c r="H129" s="11"/>
    </row>
    <row r="130" spans="1:8" ht="15">
      <c r="A130">
        <v>3</v>
      </c>
      <c r="B130" s="2">
        <f>(30/40)^4</f>
        <v>0.31640625</v>
      </c>
      <c r="C130" s="2" t="s">
        <v>104</v>
      </c>
      <c r="E130" t="s">
        <v>106</v>
      </c>
      <c r="H130" s="11"/>
    </row>
    <row r="131" spans="1:8" ht="15">
      <c r="A131">
        <v>4</v>
      </c>
      <c r="B131" s="2">
        <f>(30/40)^5</f>
        <v>0.2373046875</v>
      </c>
      <c r="C131" s="2" t="s">
        <v>102</v>
      </c>
      <c r="H131" s="11"/>
    </row>
    <row r="132" ht="15">
      <c r="H132" s="11"/>
    </row>
    <row r="133" ht="15">
      <c r="A133" t="s">
        <v>65</v>
      </c>
    </row>
    <row r="134" spans="1:8" ht="15">
      <c r="A134" s="12"/>
      <c r="B134" t="s">
        <v>66</v>
      </c>
      <c r="H134" t="s">
        <v>67</v>
      </c>
    </row>
    <row r="135" ht="15">
      <c r="A135" s="13"/>
    </row>
    <row r="136" spans="1:3" ht="15">
      <c r="A136">
        <v>1</v>
      </c>
      <c r="B136" t="s">
        <v>40</v>
      </c>
      <c r="C136" t="s">
        <v>41</v>
      </c>
    </row>
    <row r="137" spans="1:8" ht="15">
      <c r="A137">
        <v>2</v>
      </c>
      <c r="B137" t="s">
        <v>42</v>
      </c>
      <c r="H137">
        <v>30</v>
      </c>
    </row>
    <row r="138" spans="1:8" ht="15">
      <c r="A138">
        <v>3</v>
      </c>
      <c r="B138" t="s">
        <v>43</v>
      </c>
      <c r="H138">
        <v>40</v>
      </c>
    </row>
    <row r="139" spans="1:8" ht="15">
      <c r="A139">
        <v>4</v>
      </c>
      <c r="B139" t="s">
        <v>44</v>
      </c>
      <c r="H139">
        <v>30</v>
      </c>
    </row>
    <row r="140" spans="1:8" ht="15">
      <c r="A140">
        <v>5</v>
      </c>
      <c r="B140" t="s">
        <v>45</v>
      </c>
      <c r="H140">
        <v>30</v>
      </c>
    </row>
    <row r="141" spans="1:8" ht="15">
      <c r="A141">
        <v>6</v>
      </c>
      <c r="B141" t="s">
        <v>46</v>
      </c>
      <c r="H141" s="10">
        <v>0.75</v>
      </c>
    </row>
    <row r="142" spans="1:8" ht="15">
      <c r="A142">
        <v>7</v>
      </c>
      <c r="B142" t="s">
        <v>47</v>
      </c>
      <c r="H142">
        <v>3</v>
      </c>
    </row>
    <row r="143" spans="1:8" ht="15">
      <c r="A143">
        <v>8</v>
      </c>
      <c r="B143" t="s">
        <v>48</v>
      </c>
      <c r="H143">
        <v>2.25</v>
      </c>
    </row>
    <row r="144" spans="1:8" ht="15">
      <c r="A144">
        <v>9</v>
      </c>
      <c r="B144" t="s">
        <v>49</v>
      </c>
      <c r="H144">
        <v>3</v>
      </c>
    </row>
    <row r="145" spans="1:8" ht="15">
      <c r="A145">
        <v>10</v>
      </c>
      <c r="B145" t="s">
        <v>50</v>
      </c>
      <c r="H145" t="s">
        <v>68</v>
      </c>
    </row>
    <row r="146" spans="1:8" ht="15">
      <c r="A146">
        <v>11</v>
      </c>
      <c r="B146" t="s">
        <v>52</v>
      </c>
      <c r="H146" t="s">
        <v>53</v>
      </c>
    </row>
    <row r="147" spans="1:8" ht="15">
      <c r="A147">
        <v>12</v>
      </c>
      <c r="B147" t="s">
        <v>54</v>
      </c>
      <c r="H147" t="s">
        <v>68</v>
      </c>
    </row>
    <row r="148" spans="1:8" ht="15">
      <c r="A148">
        <v>13</v>
      </c>
      <c r="B148" t="s">
        <v>55</v>
      </c>
      <c r="H148" s="10">
        <v>0.25</v>
      </c>
    </row>
    <row r="149" spans="1:8" ht="15">
      <c r="A149">
        <v>14</v>
      </c>
      <c r="B149" t="s">
        <v>56</v>
      </c>
      <c r="H149" s="10">
        <v>0.75</v>
      </c>
    </row>
    <row r="150" spans="1:8" ht="15">
      <c r="A150">
        <v>15</v>
      </c>
      <c r="B150" t="s">
        <v>57</v>
      </c>
      <c r="H150">
        <v>0</v>
      </c>
    </row>
    <row r="151" spans="1:8" ht="15">
      <c r="A151">
        <v>16</v>
      </c>
      <c r="B151" t="s">
        <v>58</v>
      </c>
      <c r="H151" s="11">
        <v>0</v>
      </c>
    </row>
    <row r="152" spans="1:8" ht="15">
      <c r="A152">
        <v>17</v>
      </c>
      <c r="B152" t="s">
        <v>59</v>
      </c>
      <c r="H152" s="11">
        <v>0</v>
      </c>
    </row>
    <row r="153" spans="1:8" ht="15">
      <c r="A153">
        <v>18</v>
      </c>
      <c r="B153" t="s">
        <v>60</v>
      </c>
      <c r="H153" s="11">
        <v>0</v>
      </c>
    </row>
    <row r="154" spans="1:8" ht="15">
      <c r="A154">
        <v>19</v>
      </c>
      <c r="B154" t="s">
        <v>61</v>
      </c>
      <c r="H154" s="11">
        <v>0</v>
      </c>
    </row>
    <row r="155" spans="1:8" ht="15">
      <c r="A155">
        <v>20</v>
      </c>
      <c r="B155" t="s">
        <v>62</v>
      </c>
      <c r="H155" s="11">
        <v>0</v>
      </c>
    </row>
    <row r="156" spans="1:8" ht="15">
      <c r="A156">
        <v>21</v>
      </c>
      <c r="B156" t="s">
        <v>63</v>
      </c>
      <c r="H156" s="11">
        <v>0</v>
      </c>
    </row>
    <row r="157" spans="1:8" ht="15">
      <c r="A157">
        <v>22</v>
      </c>
      <c r="B157" t="s">
        <v>64</v>
      </c>
      <c r="H157" s="11">
        <v>0</v>
      </c>
    </row>
    <row r="159" ht="15">
      <c r="A159" t="s">
        <v>65</v>
      </c>
    </row>
    <row r="161" spans="1:8" ht="15">
      <c r="A161" s="12"/>
      <c r="B161" t="s">
        <v>66</v>
      </c>
      <c r="H161" t="s">
        <v>67</v>
      </c>
    </row>
    <row r="162" ht="15">
      <c r="A162" s="13"/>
    </row>
    <row r="163" spans="1:3" ht="15">
      <c r="A163">
        <v>1</v>
      </c>
      <c r="B163" t="s">
        <v>40</v>
      </c>
      <c r="C163" t="s">
        <v>69</v>
      </c>
    </row>
    <row r="164" spans="1:8" ht="15">
      <c r="A164">
        <v>2</v>
      </c>
      <c r="B164" t="s">
        <v>42</v>
      </c>
      <c r="H164">
        <v>30</v>
      </c>
    </row>
    <row r="165" spans="1:8" ht="15">
      <c r="A165">
        <v>3</v>
      </c>
      <c r="B165" t="s">
        <v>43</v>
      </c>
      <c r="H165">
        <v>40</v>
      </c>
    </row>
    <row r="166" spans="1:8" ht="15">
      <c r="A166">
        <v>4</v>
      </c>
      <c r="B166" t="s">
        <v>44</v>
      </c>
      <c r="H166">
        <v>29.9815</v>
      </c>
    </row>
    <row r="167" spans="1:8" ht="15">
      <c r="A167">
        <v>5</v>
      </c>
      <c r="B167" t="s">
        <v>45</v>
      </c>
      <c r="H167">
        <v>29.9765</v>
      </c>
    </row>
    <row r="168" spans="1:8" ht="15">
      <c r="A168">
        <v>6</v>
      </c>
      <c r="B168" t="s">
        <v>46</v>
      </c>
      <c r="H168" s="10">
        <v>0.74973</v>
      </c>
    </row>
    <row r="169" spans="1:8" ht="15">
      <c r="A169">
        <v>7</v>
      </c>
      <c r="B169" t="s">
        <v>47</v>
      </c>
      <c r="H169">
        <v>3.0408</v>
      </c>
    </row>
    <row r="170" spans="1:8" ht="15">
      <c r="A170">
        <v>8</v>
      </c>
      <c r="B170" t="s">
        <v>48</v>
      </c>
      <c r="H170">
        <v>2.291</v>
      </c>
    </row>
    <row r="171" spans="1:8" ht="15">
      <c r="A171">
        <v>9</v>
      </c>
      <c r="B171" t="s">
        <v>49</v>
      </c>
      <c r="H171">
        <v>3.0558</v>
      </c>
    </row>
    <row r="172" spans="1:8" ht="15">
      <c r="A172">
        <v>10</v>
      </c>
      <c r="B172" t="s">
        <v>50</v>
      </c>
      <c r="H172" t="s">
        <v>70</v>
      </c>
    </row>
    <row r="173" spans="1:8" ht="15">
      <c r="A173">
        <v>11</v>
      </c>
      <c r="B173" t="s">
        <v>52</v>
      </c>
      <c r="H173" t="s">
        <v>71</v>
      </c>
    </row>
    <row r="174" spans="1:8" ht="15">
      <c r="A174">
        <v>12</v>
      </c>
      <c r="B174" t="s">
        <v>54</v>
      </c>
      <c r="H174" t="s">
        <v>72</v>
      </c>
    </row>
    <row r="175" spans="1:8" ht="15">
      <c r="A175">
        <v>13</v>
      </c>
      <c r="B175" t="s">
        <v>55</v>
      </c>
      <c r="H175" s="10">
        <v>0.25027</v>
      </c>
    </row>
    <row r="176" spans="1:8" ht="15">
      <c r="A176">
        <v>14</v>
      </c>
      <c r="B176" t="s">
        <v>56</v>
      </c>
      <c r="H176" s="10">
        <v>0.74973</v>
      </c>
    </row>
    <row r="177" spans="1:8" ht="15">
      <c r="A177">
        <v>15</v>
      </c>
      <c r="B177" t="s">
        <v>57</v>
      </c>
      <c r="H177">
        <v>0</v>
      </c>
    </row>
    <row r="178" spans="1:8" ht="15">
      <c r="A178">
        <v>16</v>
      </c>
      <c r="B178" t="s">
        <v>58</v>
      </c>
      <c r="H178" s="11">
        <v>0</v>
      </c>
    </row>
    <row r="179" spans="1:8" ht="15">
      <c r="A179">
        <v>17</v>
      </c>
      <c r="B179" t="s">
        <v>59</v>
      </c>
      <c r="H179" s="11">
        <v>0</v>
      </c>
    </row>
    <row r="180" spans="1:8" ht="15">
      <c r="A180">
        <v>18</v>
      </c>
      <c r="B180" t="s">
        <v>60</v>
      </c>
      <c r="H180" s="11">
        <v>0</v>
      </c>
    </row>
    <row r="181" spans="1:8" ht="15">
      <c r="A181">
        <v>19</v>
      </c>
      <c r="B181" t="s">
        <v>61</v>
      </c>
      <c r="H181" s="11">
        <v>0</v>
      </c>
    </row>
    <row r="182" spans="1:8" ht="15">
      <c r="A182">
        <v>20</v>
      </c>
      <c r="B182" t="s">
        <v>62</v>
      </c>
      <c r="H182" s="11">
        <v>0</v>
      </c>
    </row>
    <row r="183" spans="1:8" ht="15">
      <c r="A183">
        <v>21</v>
      </c>
      <c r="B183" t="s">
        <v>63</v>
      </c>
      <c r="H183" s="11">
        <v>0</v>
      </c>
    </row>
    <row r="184" spans="1:8" ht="15">
      <c r="A184">
        <v>22</v>
      </c>
      <c r="B184" t="s">
        <v>64</v>
      </c>
      <c r="H184" s="11">
        <v>0</v>
      </c>
    </row>
    <row r="185" spans="1:8" ht="15">
      <c r="A185">
        <v>23</v>
      </c>
      <c r="B185" t="s">
        <v>73</v>
      </c>
      <c r="H185">
        <v>1000</v>
      </c>
    </row>
    <row r="186" spans="1:8" ht="15">
      <c r="A186">
        <v>24</v>
      </c>
      <c r="B186" t="s">
        <v>74</v>
      </c>
      <c r="H186">
        <v>0</v>
      </c>
    </row>
    <row r="187" spans="1:8" ht="15">
      <c r="A187">
        <v>25</v>
      </c>
      <c r="B187" t="s">
        <v>75</v>
      </c>
      <c r="H187">
        <v>29979</v>
      </c>
    </row>
    <row r="188" spans="1:8" ht="15">
      <c r="A188">
        <v>26</v>
      </c>
      <c r="B188" t="s">
        <v>76</v>
      </c>
      <c r="H188">
        <v>27</v>
      </c>
    </row>
    <row r="189" spans="1:8" ht="15">
      <c r="A189">
        <v>27</v>
      </c>
      <c r="B189" t="s">
        <v>77</v>
      </c>
      <c r="H189">
        <v>3.144</v>
      </c>
    </row>
    <row r="191" ht="15">
      <c r="A191" t="s">
        <v>107</v>
      </c>
    </row>
    <row r="192" ht="15">
      <c r="A192" t="s">
        <v>108</v>
      </c>
    </row>
  </sheetData>
  <sheetProtection/>
  <printOptions/>
  <pageMargins left="0.7" right="0.7" top="0.4" bottom="0.4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Miller</dc:creator>
  <cp:keywords/>
  <dc:description/>
  <cp:lastModifiedBy>test</cp:lastModifiedBy>
  <cp:lastPrinted>2009-12-02T23:48:17Z</cp:lastPrinted>
  <dcterms:created xsi:type="dcterms:W3CDTF">2009-11-29T23:16:08Z</dcterms:created>
  <dcterms:modified xsi:type="dcterms:W3CDTF">2009-12-03T00:06:07Z</dcterms:modified>
  <cp:category/>
  <cp:version/>
  <cp:contentType/>
  <cp:contentStatus/>
</cp:coreProperties>
</file>