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activeTab="0"/>
  </bookViews>
  <sheets>
    <sheet name="ASSIGNMENT=&gt; LOOK HERE FIRST" sheetId="1" r:id="rId1"/>
    <sheet name="Work Area" sheetId="2" r:id="rId2"/>
    <sheet name="Basic SS" sheetId="3" r:id="rId3"/>
  </sheets>
  <definedNames/>
  <calcPr fullCalcOnLoad="1"/>
</workbook>
</file>

<file path=xl/sharedStrings.xml><?xml version="1.0" encoding="utf-8"?>
<sst xmlns="http://schemas.openxmlformats.org/spreadsheetml/2006/main" count="100" uniqueCount="73">
  <si>
    <t>ATRMODEL</t>
  </si>
  <si>
    <t>INPUT</t>
  </si>
  <si>
    <t>BUYING UNITS</t>
  </si>
  <si>
    <t>% AWARE</t>
  </si>
  <si>
    <t>% AVAILIBILITY</t>
  </si>
  <si>
    <t>% TRIAL</t>
  </si>
  <si>
    <t>% REPEAT</t>
  </si>
  <si>
    <t>ANNUAL UNITS BOUGHT</t>
  </si>
  <si>
    <t>MFG PRICE</t>
  </si>
  <si>
    <t>VARIABLE COST</t>
  </si>
  <si>
    <t>FIXED COSTS</t>
  </si>
  <si>
    <t>YEAR</t>
  </si>
  <si>
    <t>SALES [UNITS]</t>
  </si>
  <si>
    <t>SALES $</t>
  </si>
  <si>
    <t>TOTAL CONTRIBUTION</t>
  </si>
  <si>
    <t>PROFITS</t>
  </si>
  <si>
    <t>NUMBER AWARE</t>
  </si>
  <si>
    <t>NUMBER UNAWARE</t>
  </si>
  <si>
    <t>NUMBER TRIAL</t>
  </si>
  <si>
    <t>NUMBER REPEAT</t>
  </si>
  <si>
    <t>SALES UNITS</t>
  </si>
  <si>
    <t>THIS SPREADSHEET ALSO ASSUMES AN ANNUAL FIXED COST OF $80,000</t>
  </si>
  <si>
    <t>FIXED COSTS CAN BE CHANGED BY ENTERING REVISED FIXED COSTS IN THE CELLS B19:F19</t>
  </si>
  <si>
    <t xml:space="preserve">The ATR model shows the relationship of awareness, trial, adoption and repeat purchases </t>
  </si>
  <si>
    <t>THIS WORKSHEET IS PROTECTED AND IS USED FOR REFERENCE.  MAKE CHANGES IN THE 'WORK</t>
  </si>
  <si>
    <t>AREA' WORKSHEET</t>
  </si>
  <si>
    <t>ASSUMPTIONS</t>
  </si>
  <si>
    <t xml:space="preserve">A market contains: </t>
  </si>
  <si>
    <t>3,000,000 buying units (households or companies)</t>
  </si>
  <si>
    <t>Each buying unit buys two products per year</t>
  </si>
  <si>
    <t>Fixed costs are $80,000</t>
  </si>
  <si>
    <t>Variable costs per unit are $.65</t>
  </si>
  <si>
    <t>Let's play with the numbers and see what happens.</t>
  </si>
  <si>
    <t>Cumulative Profits</t>
  </si>
  <si>
    <t>Original</t>
  </si>
  <si>
    <t xml:space="preserve">The agency plans to increase product awareness levels from 40% to 43%. What would the </t>
  </si>
  <si>
    <t>The company is testing which change yields the largest effect on overall cumulative profits</t>
  </si>
  <si>
    <t xml:space="preserve">1) The company might hire a new advertising agency with an excellent history of performance. </t>
  </si>
  <si>
    <t xml:space="preserve">effect on cumulative (5 yr) profits be? </t>
  </si>
  <si>
    <t>ASSIGNMENT DIRECTIONS  ===&gt; USE THE "WORK AREA" SPREADSHEET TO MAKE CHANGES.</t>
  </si>
  <si>
    <t>on profits and revenue.  The spreadsheet in the Basic SS worksheet shows the model.  It is protected for reference.</t>
  </si>
  <si>
    <t>Go to cell B5.  Change the 40% figure to 43% and see the change in cumulative profits.</t>
  </si>
  <si>
    <t xml:space="preserve">2) By investing an extra $5,000 per year the company can reduce its variable cost per unit to $.60.   </t>
  </si>
  <si>
    <t xml:space="preserve">YOUR ASSIGNMENT: Consider some alternatives </t>
  </si>
  <si>
    <t xml:space="preserve">Go to cell B5.  Change the 43% figure you just changed back to 40% </t>
  </si>
  <si>
    <t xml:space="preserve">Go to cell B12.  Change the $80000 figure to $85000. What is the change in cumulative profits?  Is it larger  </t>
  </si>
  <si>
    <t>or less than that resulting from the change in increase in awareness?</t>
  </si>
  <si>
    <t>Go to cell B11.  Change the $.65 variable cost to $.60.</t>
  </si>
  <si>
    <t>3) By investing more money in advertising, the company hopes to gain more awareness, trial and adoption.</t>
  </si>
  <si>
    <t>Go to cell B11.  Change the $.60 variable cost to $.65.</t>
  </si>
  <si>
    <t xml:space="preserve">Go to cell B12.  Change the $80000 figure to $87500. What is the change in cumulative profits?  Is it larger  </t>
  </si>
  <si>
    <t xml:space="preserve">4) The company is trying to increase its market orientation and is listening to the voice of the customer.  That </t>
  </si>
  <si>
    <t xml:space="preserve">information shows that customers want certain changes that will increase fixed costs to $90,000. Per year.   </t>
  </si>
  <si>
    <t>It will also increase repeat purchases by 7%.  What is the effect on cumulative profits?</t>
  </si>
  <si>
    <t xml:space="preserve">Go to cell B5.  Change the 40% figure to 48% </t>
  </si>
  <si>
    <t xml:space="preserve">Go to cell B7.  Change the 20% figure to 24% </t>
  </si>
  <si>
    <t xml:space="preserve">Go to cell B5.  Change the 48% figure to 40% </t>
  </si>
  <si>
    <t xml:space="preserve">Go to cell B7.  Change the 24% figure to 20% </t>
  </si>
  <si>
    <t>Go to cell B8.  Change the 50% repeat purchase figure to 57%.</t>
  </si>
  <si>
    <t xml:space="preserve">Go to cell B12.  Change the $87500 figure to $90000. What is the change in cumulative profits?  Is it larger  </t>
  </si>
  <si>
    <t>or less than that resulting from the other changes?</t>
  </si>
  <si>
    <t xml:space="preserve">Okay, here goes the real challenge.  You have been asked to assess company spending decisions.  You want to </t>
  </si>
  <si>
    <t xml:space="preserve">increase cumulative profits.  You can find an extra $15,000 per year to fund efforts to increase profits.  </t>
  </si>
  <si>
    <t xml:space="preserve">The company planning team has generated some expected costs and expected results.  Please consider </t>
  </si>
  <si>
    <t>the data and propose at least two scenarios for the executive board to consider.</t>
  </si>
  <si>
    <t>A 1% increase in awareness will increase fixed costs by $1500 per year.</t>
  </si>
  <si>
    <t>A 1% increase in trial will increase fixed costs by $1750 per year.</t>
  </si>
  <si>
    <t>Please assume that you cannot increase the number of buying units or the number of units purchased per year.</t>
  </si>
  <si>
    <t>Generate two possibilities for the board to consider.  Justify your decisions.</t>
  </si>
  <si>
    <t xml:space="preserve">A 1% increase in repeat purchases will increase fixed costs by $1000 per year and will increase variable costs </t>
  </si>
  <si>
    <t>by $.03.</t>
  </si>
  <si>
    <t xml:space="preserve">Spend the money wisely.  Allocate the $15,000 to promotional or customer preference expenses to </t>
  </si>
  <si>
    <t xml:space="preserve">maximize cumulative profit.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</si>
</sst>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2" borderId="6" xfId="0" applyNumberFormat="1" applyFont="1" applyFill="1" applyBorder="1" applyAlignment="1">
      <alignment/>
    </xf>
    <xf numFmtId="10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7" fontId="4" fillId="2" borderId="7" xfId="0" applyNumberFormat="1" applyFont="1" applyFill="1" applyBorder="1" applyAlignment="1">
      <alignment/>
    </xf>
    <xf numFmtId="5" fontId="4" fillId="2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5" fontId="9" fillId="0" borderId="1" xfId="0" applyNumberFormat="1" applyFont="1" applyBorder="1" applyAlignment="1">
      <alignment/>
    </xf>
    <xf numFmtId="10" fontId="4" fillId="2" borderId="7" xfId="0" applyNumberFormat="1" applyFont="1" applyFill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/>
      <protection locked="0"/>
    </xf>
    <xf numFmtId="7" fontId="4" fillId="2" borderId="7" xfId="0" applyNumberFormat="1" applyFont="1" applyFill="1" applyBorder="1" applyAlignment="1" applyProtection="1">
      <alignment/>
      <protection locked="0"/>
    </xf>
    <xf numFmtId="5" fontId="4" fillId="2" borderId="8" xfId="0" applyNumberFormat="1" applyFont="1" applyFill="1" applyBorder="1" applyAlignment="1" applyProtection="1">
      <alignment/>
      <protection locked="0"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5" fontId="6" fillId="3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3" borderId="9" xfId="0" applyFont="1" applyFill="1" applyBorder="1" applyAlignment="1">
      <alignment/>
    </xf>
    <xf numFmtId="0" fontId="10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11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89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'Work Area'!$A$15</c:f>
              <c:strCache>
                <c:ptCount val="1"/>
                <c:pt idx="0">
                  <c:v>SALES [UNITS]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Area'!$B$14:$F$14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'Work Area'!$B$15:$F$15</c:f>
              <c:numCache>
                <c:ptCount val="5"/>
                <c:pt idx="0">
                  <c:v>96000</c:v>
                </c:pt>
                <c:pt idx="1">
                  <c:v>153600</c:v>
                </c:pt>
                <c:pt idx="2">
                  <c:v>188160</c:v>
                </c:pt>
                <c:pt idx="3">
                  <c:v>208896</c:v>
                </c:pt>
                <c:pt idx="4">
                  <c:v>221337.6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'Work Area'!$A$16</c:f>
              <c:strCache>
                <c:ptCount val="1"/>
                <c:pt idx="0">
                  <c:v>SALES $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Area'!$B$14:$F$14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'Work Area'!$B$16:$F$16</c:f>
              <c:numCache>
                <c:ptCount val="5"/>
                <c:pt idx="0">
                  <c:v>192000</c:v>
                </c:pt>
                <c:pt idx="1">
                  <c:v>307200</c:v>
                </c:pt>
                <c:pt idx="2">
                  <c:v>376320</c:v>
                </c:pt>
                <c:pt idx="3">
                  <c:v>417792</c:v>
                </c:pt>
                <c:pt idx="4">
                  <c:v>442675.2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'Work Area'!$A$17</c:f>
              <c:strCache>
                <c:ptCount val="1"/>
                <c:pt idx="0">
                  <c:v>TOTAL CONTRIBUTION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'Work Area'!$B$14:$F$14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'Work Area'!$B$17:$F$17</c:f>
              <c:numCache>
                <c:ptCount val="5"/>
                <c:pt idx="0">
                  <c:v>129600.00000000001</c:v>
                </c:pt>
                <c:pt idx="1">
                  <c:v>207360</c:v>
                </c:pt>
                <c:pt idx="2">
                  <c:v>254016.00000000003</c:v>
                </c:pt>
                <c:pt idx="3">
                  <c:v>282009.60000000003</c:v>
                </c:pt>
                <c:pt idx="4">
                  <c:v>298805.76</c:v>
                </c:pt>
              </c:numCache>
            </c:numRef>
          </c:val>
          <c:smooth val="0"/>
        </c:ser>
        <c:marker val="1"/>
        <c:axId val="34069842"/>
        <c:axId val="38193123"/>
      </c:line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93123"/>
        <c:crosses val="autoZero"/>
        <c:auto val="0"/>
        <c:lblOffset val="100"/>
        <c:noMultiLvlLbl val="0"/>
      </c:catAx>
      <c:valAx>
        <c:axId val="38193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698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975"/>
          <c:y val="0.6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89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'Basic SS'!$A$15</c:f>
              <c:strCache>
                <c:ptCount val="1"/>
                <c:pt idx="0">
                  <c:v>SALES [UNITS]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'Basic SS'!$B$14:$F$14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'Basic SS'!$B$15:$F$15</c:f>
              <c:numCache>
                <c:ptCount val="5"/>
                <c:pt idx="0">
                  <c:v>96000</c:v>
                </c:pt>
                <c:pt idx="1">
                  <c:v>153600</c:v>
                </c:pt>
                <c:pt idx="2">
                  <c:v>188160</c:v>
                </c:pt>
                <c:pt idx="3">
                  <c:v>208896</c:v>
                </c:pt>
                <c:pt idx="4">
                  <c:v>221337.6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'Basic SS'!$A$16</c:f>
              <c:strCache>
                <c:ptCount val="1"/>
                <c:pt idx="0">
                  <c:v>SALES $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'Basic SS'!$B$14:$F$14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'Basic SS'!$B$16:$F$16</c:f>
              <c:numCache>
                <c:ptCount val="5"/>
                <c:pt idx="0">
                  <c:v>192000</c:v>
                </c:pt>
                <c:pt idx="1">
                  <c:v>307200</c:v>
                </c:pt>
                <c:pt idx="2">
                  <c:v>376320</c:v>
                </c:pt>
                <c:pt idx="3">
                  <c:v>417792</c:v>
                </c:pt>
                <c:pt idx="4">
                  <c:v>442675.2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'Basic SS'!$A$17</c:f>
              <c:strCache>
                <c:ptCount val="1"/>
                <c:pt idx="0">
                  <c:v>TOTAL CONTRIBUTION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'Basic SS'!$B$14:$F$14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'Basic SS'!$B$17:$F$17</c:f>
              <c:numCache>
                <c:ptCount val="5"/>
                <c:pt idx="0">
                  <c:v>129600.00000000001</c:v>
                </c:pt>
                <c:pt idx="1">
                  <c:v>207360</c:v>
                </c:pt>
                <c:pt idx="2">
                  <c:v>254016.00000000003</c:v>
                </c:pt>
                <c:pt idx="3">
                  <c:v>282009.60000000003</c:v>
                </c:pt>
                <c:pt idx="4">
                  <c:v>298805.76</c:v>
                </c:pt>
              </c:numCache>
            </c:numRef>
          </c:val>
          <c:smooth val="0"/>
        </c:ser>
        <c:marker val="1"/>
        <c:axId val="8193788"/>
        <c:axId val="6635229"/>
      </c:lineChart>
      <c:catAx>
        <c:axId val="8193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5229"/>
        <c:crosses val="autoZero"/>
        <c:auto val="0"/>
        <c:lblOffset val="100"/>
        <c:noMultiLvlLbl val="0"/>
      </c:catAx>
      <c:valAx>
        <c:axId val="6635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37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975"/>
          <c:y val="0.6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66675</xdr:rowOff>
    </xdr:from>
    <xdr:to>
      <xdr:col>7</xdr:col>
      <xdr:colOff>219075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2066925" y="66675"/>
        <a:ext cx="32861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66675</xdr:rowOff>
    </xdr:from>
    <xdr:to>
      <xdr:col>7</xdr:col>
      <xdr:colOff>219075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2066925" y="66675"/>
        <a:ext cx="32861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2.28125" style="0" customWidth="1"/>
  </cols>
  <sheetData>
    <row r="1" ht="12.75">
      <c r="A1" s="18" t="s">
        <v>39</v>
      </c>
    </row>
    <row r="3" ht="12.75">
      <c r="A3" t="s">
        <v>23</v>
      </c>
    </row>
    <row r="4" ht="12.75">
      <c r="A4" t="s">
        <v>40</v>
      </c>
    </row>
    <row r="6" ht="12.75">
      <c r="A6" s="18" t="s">
        <v>26</v>
      </c>
    </row>
    <row r="7" ht="12.75">
      <c r="A7" t="s">
        <v>27</v>
      </c>
    </row>
    <row r="9" ht="12.75">
      <c r="A9" t="s">
        <v>28</v>
      </c>
    </row>
    <row r="10" ht="12.75">
      <c r="A10" t="s">
        <v>29</v>
      </c>
    </row>
    <row r="12" ht="12.75">
      <c r="A12" t="s">
        <v>30</v>
      </c>
    </row>
    <row r="13" ht="12.75">
      <c r="A13" t="s">
        <v>31</v>
      </c>
    </row>
    <row r="15" ht="12.75">
      <c r="A15" t="s">
        <v>32</v>
      </c>
    </row>
    <row r="17" ht="12.75">
      <c r="A17" s="19" t="s">
        <v>43</v>
      </c>
    </row>
    <row r="19" ht="12.75">
      <c r="A19" s="17" t="s">
        <v>36</v>
      </c>
    </row>
    <row r="20" ht="12.75">
      <c r="A20" s="17"/>
    </row>
    <row r="21" ht="12.75">
      <c r="A21" s="17" t="s">
        <v>37</v>
      </c>
    </row>
    <row r="22" ht="12.75">
      <c r="A22" s="17" t="s">
        <v>35</v>
      </c>
    </row>
    <row r="23" ht="12.75">
      <c r="A23" s="17" t="s">
        <v>38</v>
      </c>
    </row>
    <row r="24" ht="12.75">
      <c r="A24" s="19" t="s">
        <v>41</v>
      </c>
    </row>
    <row r="25" ht="12.75">
      <c r="A25" s="19"/>
    </row>
    <row r="26" ht="12.75">
      <c r="A26" s="17" t="s">
        <v>42</v>
      </c>
    </row>
    <row r="27" ht="12.75">
      <c r="A27" s="19" t="s">
        <v>44</v>
      </c>
    </row>
    <row r="28" ht="12.75">
      <c r="A28" s="19" t="s">
        <v>47</v>
      </c>
    </row>
    <row r="29" ht="12.75">
      <c r="A29" s="19" t="s">
        <v>45</v>
      </c>
    </row>
    <row r="30" ht="12.75">
      <c r="A30" s="19" t="s">
        <v>46</v>
      </c>
    </row>
    <row r="31" ht="12.75">
      <c r="A31" s="17"/>
    </row>
    <row r="32" ht="12.75">
      <c r="A32" s="28" t="s">
        <v>48</v>
      </c>
    </row>
    <row r="33" ht="12.75">
      <c r="A33" s="19" t="s">
        <v>54</v>
      </c>
    </row>
    <row r="34" ht="12.75">
      <c r="A34" s="19" t="s">
        <v>55</v>
      </c>
    </row>
    <row r="35" ht="12.75">
      <c r="A35" s="19" t="s">
        <v>49</v>
      </c>
    </row>
    <row r="36" ht="12.75">
      <c r="A36" s="19" t="s">
        <v>50</v>
      </c>
    </row>
    <row r="37" ht="12.75">
      <c r="A37" s="19" t="s">
        <v>46</v>
      </c>
    </row>
    <row r="39" ht="12.75">
      <c r="A39" s="28" t="s">
        <v>51</v>
      </c>
    </row>
    <row r="40" ht="12.75">
      <c r="A40" s="28" t="s">
        <v>52</v>
      </c>
    </row>
    <row r="41" ht="12.75">
      <c r="A41" s="28" t="s">
        <v>53</v>
      </c>
    </row>
    <row r="43" ht="12.75">
      <c r="A43" s="19" t="s">
        <v>56</v>
      </c>
    </row>
    <row r="44" ht="12.75">
      <c r="A44" s="19" t="s">
        <v>57</v>
      </c>
    </row>
    <row r="45" ht="12.75">
      <c r="A45" s="19" t="s">
        <v>58</v>
      </c>
    </row>
    <row r="46" ht="12.75">
      <c r="A46" s="19" t="s">
        <v>59</v>
      </c>
    </row>
    <row r="47" ht="12.75">
      <c r="A47" s="19" t="s">
        <v>60</v>
      </c>
    </row>
    <row r="49" ht="13.5" thickBot="1"/>
    <row r="50" ht="12.75">
      <c r="A50" s="29" t="s">
        <v>61</v>
      </c>
    </row>
    <row r="51" ht="12.75">
      <c r="A51" s="30" t="s">
        <v>62</v>
      </c>
    </row>
    <row r="52" ht="12.75">
      <c r="A52" s="30" t="s">
        <v>63</v>
      </c>
    </row>
    <row r="53" ht="12.75">
      <c r="A53" s="30" t="s">
        <v>64</v>
      </c>
    </row>
    <row r="54" ht="12.75">
      <c r="A54" s="31"/>
    </row>
    <row r="55" ht="12.75">
      <c r="A55" s="32" t="s">
        <v>65</v>
      </c>
    </row>
    <row r="56" ht="12.75">
      <c r="A56" s="32" t="s">
        <v>66</v>
      </c>
    </row>
    <row r="57" ht="12.75">
      <c r="A57" s="32" t="s">
        <v>69</v>
      </c>
    </row>
    <row r="58" ht="12.75">
      <c r="A58" s="32" t="s">
        <v>70</v>
      </c>
    </row>
    <row r="59" ht="12.75">
      <c r="A59" s="31"/>
    </row>
    <row r="60" ht="12.75">
      <c r="A60" s="33" t="s">
        <v>71</v>
      </c>
    </row>
    <row r="61" ht="12.75">
      <c r="A61" s="33" t="s">
        <v>72</v>
      </c>
    </row>
    <row r="62" ht="12.75">
      <c r="A62" s="33" t="s">
        <v>67</v>
      </c>
    </row>
    <row r="63" ht="12.75">
      <c r="A63" s="33"/>
    </row>
    <row r="64" ht="13.5" thickBot="1">
      <c r="A64" s="34" t="s">
        <v>68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2" width="10.7109375" style="1" customWidth="1"/>
    <col min="3" max="6" width="9.7109375" style="1" customWidth="1"/>
    <col min="7" max="7" width="9.140625" style="1" customWidth="1"/>
    <col min="8" max="8" width="13.00390625" style="1" customWidth="1"/>
    <col min="9" max="9" width="16.00390625" style="1" customWidth="1"/>
    <col min="10" max="16384" width="9.140625" style="1" customWidth="1"/>
  </cols>
  <sheetData>
    <row r="1" ht="11.25">
      <c r="A1" s="1" t="s">
        <v>0</v>
      </c>
    </row>
    <row r="2" ht="12" thickBot="1">
      <c r="A2" s="2">
        <f ca="1">TODAY()</f>
        <v>38717</v>
      </c>
    </row>
    <row r="3" ht="12" thickBot="1">
      <c r="A3" s="3" t="s">
        <v>1</v>
      </c>
    </row>
    <row r="4" spans="1:2" ht="11.25">
      <c r="A4" s="7" t="s">
        <v>2</v>
      </c>
      <c r="B4" s="10">
        <v>3000000</v>
      </c>
    </row>
    <row r="5" spans="1:2" ht="11.25">
      <c r="A5" s="8" t="s">
        <v>3</v>
      </c>
      <c r="B5" s="21">
        <v>0.4</v>
      </c>
    </row>
    <row r="6" spans="1:2" ht="11.25">
      <c r="A6" s="8" t="s">
        <v>4</v>
      </c>
      <c r="B6" s="21">
        <v>0.4</v>
      </c>
    </row>
    <row r="7" spans="1:2" ht="11.25">
      <c r="A7" s="8" t="s">
        <v>5</v>
      </c>
      <c r="B7" s="21">
        <v>0.2</v>
      </c>
    </row>
    <row r="8" spans="1:2" ht="11.25">
      <c r="A8" s="8" t="s">
        <v>6</v>
      </c>
      <c r="B8" s="21">
        <v>0.5</v>
      </c>
    </row>
    <row r="9" spans="1:2" ht="11.25">
      <c r="A9" s="8" t="s">
        <v>7</v>
      </c>
      <c r="B9" s="22">
        <v>2</v>
      </c>
    </row>
    <row r="10" spans="1:2" ht="11.25">
      <c r="A10" s="8" t="s">
        <v>8</v>
      </c>
      <c r="B10" s="13">
        <v>2</v>
      </c>
    </row>
    <row r="11" spans="1:2" ht="11.25">
      <c r="A11" s="8" t="s">
        <v>9</v>
      </c>
      <c r="B11" s="23">
        <v>0.65</v>
      </c>
    </row>
    <row r="12" spans="1:2" ht="12" thickBot="1">
      <c r="A12" s="9" t="s">
        <v>10</v>
      </c>
      <c r="B12" s="24">
        <v>80000</v>
      </c>
    </row>
    <row r="14" spans="1:8" ht="11.25">
      <c r="A14" s="1" t="s">
        <v>11</v>
      </c>
      <c r="B14" s="6">
        <v>1</v>
      </c>
      <c r="C14" s="6">
        <v>2</v>
      </c>
      <c r="D14" s="6">
        <v>3</v>
      </c>
      <c r="E14" s="6">
        <v>4</v>
      </c>
      <c r="F14" s="6">
        <v>5</v>
      </c>
      <c r="H14" s="1" t="s">
        <v>33</v>
      </c>
    </row>
    <row r="15" spans="1:6" ht="11.25">
      <c r="A15" s="1" t="s">
        <v>12</v>
      </c>
      <c r="B15" s="4">
        <f>B4*B5*B7*B6*B8*B9</f>
        <v>96000</v>
      </c>
      <c r="C15" s="4">
        <f>C25</f>
        <v>153600</v>
      </c>
      <c r="D15" s="4">
        <f>D25</f>
        <v>188160</v>
      </c>
      <c r="E15" s="4">
        <f>E25</f>
        <v>208896</v>
      </c>
      <c r="F15" s="4">
        <f>F25</f>
        <v>221337.6</v>
      </c>
    </row>
    <row r="16" spans="1:6" ht="12" thickBot="1">
      <c r="A16" s="1" t="s">
        <v>13</v>
      </c>
      <c r="B16" s="5">
        <f>B15*$B$10</f>
        <v>192000</v>
      </c>
      <c r="C16" s="5">
        <f>C15*$B$10</f>
        <v>307200</v>
      </c>
      <c r="D16" s="5">
        <f>D15*$B$10</f>
        <v>376320</v>
      </c>
      <c r="E16" s="5">
        <f>E15*$B$10</f>
        <v>417792</v>
      </c>
      <c r="F16" s="5">
        <f>F15*$B$10</f>
        <v>442675.2</v>
      </c>
    </row>
    <row r="17" spans="1:9" ht="11.25">
      <c r="A17" s="1" t="s">
        <v>14</v>
      </c>
      <c r="B17" s="5">
        <f>(B15*($B$10-$B$11))</f>
        <v>129600.00000000001</v>
      </c>
      <c r="C17" s="5">
        <f>(C15*($B$10-$B$11))</f>
        <v>207360</v>
      </c>
      <c r="D17" s="5">
        <f>(D15*($B$10-$B$11))</f>
        <v>254016.00000000003</v>
      </c>
      <c r="E17" s="5">
        <f>(E15*($B$10-$B$11))</f>
        <v>282009.60000000003</v>
      </c>
      <c r="F17" s="5">
        <f>(F15*($B$10-$B$11))</f>
        <v>298805.76</v>
      </c>
      <c r="I17" s="25" t="s">
        <v>34</v>
      </c>
    </row>
    <row r="18" spans="1:9" ht="12" thickBot="1">
      <c r="A18" s="1" t="s">
        <v>10</v>
      </c>
      <c r="B18" s="5">
        <f>$B$12</f>
        <v>80000</v>
      </c>
      <c r="C18" s="5">
        <f>$B$12</f>
        <v>80000</v>
      </c>
      <c r="D18" s="5">
        <f>$B$12</f>
        <v>80000</v>
      </c>
      <c r="E18" s="5">
        <f>$B$12</f>
        <v>80000</v>
      </c>
      <c r="F18" s="5">
        <f>$B$12</f>
        <v>80000</v>
      </c>
      <c r="I18" s="26" t="s">
        <v>33</v>
      </c>
    </row>
    <row r="19" spans="1:9" ht="12" thickBot="1">
      <c r="A19" s="1" t="s">
        <v>15</v>
      </c>
      <c r="B19" s="5">
        <f>B17-B18</f>
        <v>49600.000000000015</v>
      </c>
      <c r="C19" s="5">
        <f>C17-C18</f>
        <v>127360</v>
      </c>
      <c r="D19" s="5">
        <f>D17-D18</f>
        <v>174016.00000000003</v>
      </c>
      <c r="E19" s="5">
        <f>E17-E18</f>
        <v>202009.60000000003</v>
      </c>
      <c r="F19" s="5">
        <f>F17-F18</f>
        <v>218805.76</v>
      </c>
      <c r="H19" s="20">
        <f>SUM(B19:G19)</f>
        <v>771791.3600000001</v>
      </c>
      <c r="I19" s="27">
        <v>771791</v>
      </c>
    </row>
    <row r="21" spans="1:6" ht="11.25">
      <c r="A21" s="1" t="s">
        <v>16</v>
      </c>
      <c r="B21" s="4">
        <f>B4*B5</f>
        <v>1200000</v>
      </c>
      <c r="C21" s="4">
        <f>B21+(B22*$B$5)</f>
        <v>1920000</v>
      </c>
      <c r="D21" s="4">
        <f>C21+(C22*$B$5)</f>
        <v>2352000</v>
      </c>
      <c r="E21" s="4">
        <f>D21+(D22*$B$5)</f>
        <v>2611200</v>
      </c>
      <c r="F21" s="4">
        <f>E21+(E22*$B$5)</f>
        <v>2766720</v>
      </c>
    </row>
    <row r="22" spans="1:6" ht="11.25">
      <c r="A22" s="1" t="s">
        <v>17</v>
      </c>
      <c r="B22" s="4">
        <f>B4-B21</f>
        <v>1800000</v>
      </c>
      <c r="C22" s="4">
        <f>$B$4-C21</f>
        <v>1080000</v>
      </c>
      <c r="D22" s="4">
        <f>$B$4-D21</f>
        <v>648000</v>
      </c>
      <c r="E22" s="4">
        <f>$B$4-E21</f>
        <v>388800</v>
      </c>
      <c r="F22" s="4">
        <f>$B$4-F21</f>
        <v>233280</v>
      </c>
    </row>
    <row r="23" spans="1:6" ht="11.25">
      <c r="A23" s="1" t="s">
        <v>18</v>
      </c>
      <c r="B23" s="4">
        <f>B21*$B$6*$B$7</f>
        <v>96000</v>
      </c>
      <c r="C23" s="4">
        <f>C21*$B$6*$B$7</f>
        <v>153600</v>
      </c>
      <c r="D23" s="4">
        <f>D21*$B$6*$B$7</f>
        <v>188160</v>
      </c>
      <c r="E23" s="4">
        <f>E21*$B$6*$B$7</f>
        <v>208896</v>
      </c>
      <c r="F23" s="4">
        <f>F21*$B$6*$B$7</f>
        <v>221337.6</v>
      </c>
    </row>
    <row r="24" spans="1:6" ht="11.25">
      <c r="A24" s="1" t="s">
        <v>19</v>
      </c>
      <c r="B24" s="4">
        <f>B23*$B$8</f>
        <v>48000</v>
      </c>
      <c r="C24" s="4">
        <f>C23*$B$8</f>
        <v>76800</v>
      </c>
      <c r="D24" s="4">
        <f>D23*$B$8</f>
        <v>94080</v>
      </c>
      <c r="E24" s="4">
        <f>E23*$B$8</f>
        <v>104448</v>
      </c>
      <c r="F24" s="4">
        <f>F23*$B$8</f>
        <v>110668.8</v>
      </c>
    </row>
    <row r="25" spans="1:6" ht="11.25">
      <c r="A25" s="1" t="s">
        <v>20</v>
      </c>
      <c r="B25" s="4">
        <f>+B24*$B$9</f>
        <v>96000</v>
      </c>
      <c r="C25" s="4">
        <f>+C24*$B$9</f>
        <v>153600</v>
      </c>
      <c r="D25" s="4">
        <f>+D24*$B$9</f>
        <v>188160</v>
      </c>
      <c r="E25" s="4">
        <f>+E24*$B$9</f>
        <v>208896</v>
      </c>
      <c r="F25" s="4">
        <f>+F24*$B$9</f>
        <v>221337.6</v>
      </c>
    </row>
    <row r="27" ht="11.25">
      <c r="A27" s="16" t="s">
        <v>21</v>
      </c>
    </row>
    <row r="28" ht="11.25">
      <c r="A28" s="16" t="s">
        <v>22</v>
      </c>
    </row>
  </sheetData>
  <sheetProtection sheet="1" objects="1" scenarios="1"/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2" width="10.7109375" style="1" customWidth="1"/>
    <col min="3" max="6" width="9.7109375" style="1" customWidth="1"/>
    <col min="7" max="16384" width="9.140625" style="1" customWidth="1"/>
  </cols>
  <sheetData>
    <row r="1" ht="11.25">
      <c r="A1" s="1" t="s">
        <v>0</v>
      </c>
    </row>
    <row r="2" ht="12" thickBot="1">
      <c r="A2" s="2">
        <f ca="1">TODAY()</f>
        <v>38717</v>
      </c>
    </row>
    <row r="3" ht="12" thickBot="1">
      <c r="A3" s="3" t="s">
        <v>1</v>
      </c>
    </row>
    <row r="4" spans="1:2" ht="11.25">
      <c r="A4" s="7" t="s">
        <v>2</v>
      </c>
      <c r="B4" s="10">
        <v>3000000</v>
      </c>
    </row>
    <row r="5" spans="1:2" ht="11.25">
      <c r="A5" s="8" t="s">
        <v>3</v>
      </c>
      <c r="B5" s="11">
        <v>0.4</v>
      </c>
    </row>
    <row r="6" spans="1:2" ht="11.25">
      <c r="A6" s="8" t="s">
        <v>4</v>
      </c>
      <c r="B6" s="11">
        <v>0.4</v>
      </c>
    </row>
    <row r="7" spans="1:2" ht="11.25">
      <c r="A7" s="8" t="s">
        <v>5</v>
      </c>
      <c r="B7" s="11">
        <v>0.2</v>
      </c>
    </row>
    <row r="8" spans="1:2" ht="11.25">
      <c r="A8" s="8" t="s">
        <v>6</v>
      </c>
      <c r="B8" s="11">
        <v>0.5</v>
      </c>
    </row>
    <row r="9" spans="1:2" ht="11.25">
      <c r="A9" s="8" t="s">
        <v>7</v>
      </c>
      <c r="B9" s="12">
        <v>2</v>
      </c>
    </row>
    <row r="10" spans="1:2" ht="11.25">
      <c r="A10" s="8" t="s">
        <v>8</v>
      </c>
      <c r="B10" s="13">
        <v>2</v>
      </c>
    </row>
    <row r="11" spans="1:2" ht="11.25">
      <c r="A11" s="8" t="s">
        <v>9</v>
      </c>
      <c r="B11" s="13">
        <v>0.65</v>
      </c>
    </row>
    <row r="12" spans="1:2" ht="12" thickBot="1">
      <c r="A12" s="9" t="s">
        <v>10</v>
      </c>
      <c r="B12" s="14">
        <v>80000</v>
      </c>
    </row>
    <row r="14" spans="1:6" ht="11.25">
      <c r="A14" s="1" t="s">
        <v>11</v>
      </c>
      <c r="B14" s="6">
        <v>1</v>
      </c>
      <c r="C14" s="6">
        <v>2</v>
      </c>
      <c r="D14" s="6">
        <v>3</v>
      </c>
      <c r="E14" s="6">
        <v>4</v>
      </c>
      <c r="F14" s="6">
        <v>5</v>
      </c>
    </row>
    <row r="15" spans="1:6" ht="11.25">
      <c r="A15" s="1" t="s">
        <v>12</v>
      </c>
      <c r="B15" s="4">
        <f>B4*B5*B7*B6*B8*B9</f>
        <v>96000</v>
      </c>
      <c r="C15" s="4">
        <f>C25</f>
        <v>153600</v>
      </c>
      <c r="D15" s="4">
        <f>D25</f>
        <v>188160</v>
      </c>
      <c r="E15" s="4">
        <f>E25</f>
        <v>208896</v>
      </c>
      <c r="F15" s="4">
        <f>F25</f>
        <v>221337.6</v>
      </c>
    </row>
    <row r="16" spans="1:6" ht="11.25">
      <c r="A16" s="1" t="s">
        <v>13</v>
      </c>
      <c r="B16" s="5">
        <f>B15*$B$10</f>
        <v>192000</v>
      </c>
      <c r="C16" s="5">
        <f>C15*$B$10</f>
        <v>307200</v>
      </c>
      <c r="D16" s="5">
        <f>D15*$B$10</f>
        <v>376320</v>
      </c>
      <c r="E16" s="5">
        <f>E15*$B$10</f>
        <v>417792</v>
      </c>
      <c r="F16" s="5">
        <f>F15*$B$10</f>
        <v>442675.2</v>
      </c>
    </row>
    <row r="17" spans="1:6" ht="11.25">
      <c r="A17" s="1" t="s">
        <v>14</v>
      </c>
      <c r="B17" s="5">
        <f>(B15*($B$10-$B$11))</f>
        <v>129600.00000000001</v>
      </c>
      <c r="C17" s="5">
        <f>(C15*($B$10-$B$11))</f>
        <v>207360</v>
      </c>
      <c r="D17" s="5">
        <f>(D15*($B$10-$B$11))</f>
        <v>254016.00000000003</v>
      </c>
      <c r="E17" s="5">
        <f>(E15*($B$10-$B$11))</f>
        <v>282009.60000000003</v>
      </c>
      <c r="F17" s="5">
        <f>(F15*($B$10-$B$11))</f>
        <v>298805.76</v>
      </c>
    </row>
    <row r="18" spans="1:6" ht="11.25">
      <c r="A18" s="1" t="s">
        <v>10</v>
      </c>
      <c r="B18" s="5">
        <f>$B$12</f>
        <v>80000</v>
      </c>
      <c r="C18" s="5">
        <f>$B$12</f>
        <v>80000</v>
      </c>
      <c r="D18" s="5">
        <f>$B$12</f>
        <v>80000</v>
      </c>
      <c r="E18" s="5">
        <f>$B$12</f>
        <v>80000</v>
      </c>
      <c r="F18" s="5">
        <f>$B$12</f>
        <v>80000</v>
      </c>
    </row>
    <row r="19" spans="1:6" ht="11.25">
      <c r="A19" s="1" t="s">
        <v>15</v>
      </c>
      <c r="B19" s="5">
        <f>B17-B18</f>
        <v>49600.000000000015</v>
      </c>
      <c r="C19" s="5">
        <f>C17-C18</f>
        <v>127360</v>
      </c>
      <c r="D19" s="5">
        <f>D17-D18</f>
        <v>174016.00000000003</v>
      </c>
      <c r="E19" s="5">
        <f>E17-E18</f>
        <v>202009.60000000003</v>
      </c>
      <c r="F19" s="5">
        <f>F17-F18</f>
        <v>218805.76</v>
      </c>
    </row>
    <row r="21" spans="1:6" ht="11.25">
      <c r="A21" s="1" t="s">
        <v>16</v>
      </c>
      <c r="B21" s="4">
        <f>B4*B5</f>
        <v>1200000</v>
      </c>
      <c r="C21" s="4">
        <f>B21+(B22*$B$5)</f>
        <v>1920000</v>
      </c>
      <c r="D21" s="4">
        <f>C21+(C22*$B$5)</f>
        <v>2352000</v>
      </c>
      <c r="E21" s="4">
        <f>D21+(D22*$B$5)</f>
        <v>2611200</v>
      </c>
      <c r="F21" s="4">
        <f>E21+(E22*$B$5)</f>
        <v>2766720</v>
      </c>
    </row>
    <row r="22" spans="1:6" ht="11.25">
      <c r="A22" s="1" t="s">
        <v>17</v>
      </c>
      <c r="B22" s="4">
        <f>B4-B21</f>
        <v>1800000</v>
      </c>
      <c r="C22" s="4">
        <f>$B$4-C21</f>
        <v>1080000</v>
      </c>
      <c r="D22" s="4">
        <f>$B$4-D21</f>
        <v>648000</v>
      </c>
      <c r="E22" s="4">
        <f>$B$4-E21</f>
        <v>388800</v>
      </c>
      <c r="F22" s="4">
        <f>$B$4-F21</f>
        <v>233280</v>
      </c>
    </row>
    <row r="23" spans="1:6" ht="11.25">
      <c r="A23" s="1" t="s">
        <v>18</v>
      </c>
      <c r="B23" s="4">
        <f>B21*$B$6*$B$7</f>
        <v>96000</v>
      </c>
      <c r="C23" s="4">
        <f>C21*$B$6*$B$7</f>
        <v>153600</v>
      </c>
      <c r="D23" s="4">
        <f>D21*$B$6*$B$7</f>
        <v>188160</v>
      </c>
      <c r="E23" s="4">
        <f>E21*$B$6*$B$7</f>
        <v>208896</v>
      </c>
      <c r="F23" s="4">
        <f>F21*$B$6*$B$7</f>
        <v>221337.6</v>
      </c>
    </row>
    <row r="24" spans="1:6" ht="11.25">
      <c r="A24" s="1" t="s">
        <v>19</v>
      </c>
      <c r="B24" s="4">
        <f>B23*$B$8</f>
        <v>48000</v>
      </c>
      <c r="C24" s="4">
        <f>C23*$B$8</f>
        <v>76800</v>
      </c>
      <c r="D24" s="4">
        <f>D23*$B$8</f>
        <v>94080</v>
      </c>
      <c r="E24" s="4">
        <f>E23*$B$8</f>
        <v>104448</v>
      </c>
      <c r="F24" s="4">
        <f>F23*$B$8</f>
        <v>110668.8</v>
      </c>
    </row>
    <row r="25" spans="1:6" ht="11.25">
      <c r="A25" s="1" t="s">
        <v>20</v>
      </c>
      <c r="B25" s="4">
        <f>+B24*$B$9</f>
        <v>96000</v>
      </c>
      <c r="C25" s="4">
        <f>+C24*$B$9</f>
        <v>153600</v>
      </c>
      <c r="D25" s="4">
        <f>+D24*$B$9</f>
        <v>188160</v>
      </c>
      <c r="E25" s="4">
        <f>+E24*$B$9</f>
        <v>208896</v>
      </c>
      <c r="F25" s="4">
        <f>+F24*$B$9</f>
        <v>221337.6</v>
      </c>
    </row>
    <row r="27" ht="11.25">
      <c r="A27" s="1" t="s">
        <v>21</v>
      </c>
    </row>
    <row r="28" ht="11.25">
      <c r="A28" s="1" t="s">
        <v>22</v>
      </c>
    </row>
    <row r="29" ht="11.25">
      <c r="A29" s="15" t="s">
        <v>24</v>
      </c>
    </row>
    <row r="30" ht="11.25">
      <c r="A30" s="15" t="s">
        <v>25</v>
      </c>
    </row>
  </sheetData>
  <sheetProtection sheet="1" objects="1" scenarios="1"/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Stiff</dc:creator>
  <cp:keywords/>
  <dc:description/>
  <cp:lastModifiedBy>DAP</cp:lastModifiedBy>
  <dcterms:created xsi:type="dcterms:W3CDTF">2005-12-31T13:20:05Z</dcterms:created>
  <dcterms:modified xsi:type="dcterms:W3CDTF">2005-12-31T14:40:26Z</dcterms:modified>
  <cp:category/>
  <cp:version/>
  <cp:contentType/>
  <cp:contentStatus/>
</cp:coreProperties>
</file>