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8855" windowHeight="10920" activeTab="1"/>
  </bookViews>
  <sheets>
    <sheet name="Rwg formulas" sheetId="4" r:id="rId1"/>
    <sheet name="Rwg Calculator" sheetId="1" r:id="rId2"/>
    <sheet name="Crit Incident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B16" i="4" l="1"/>
  <c r="B15" i="4"/>
  <c r="B2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B15" i="1"/>
  <c r="B24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18" i="1" s="1"/>
  <c r="D20" i="1" s="1"/>
  <c r="C23" i="1"/>
  <c r="P18" i="1"/>
  <c r="P20" i="1"/>
  <c r="P30" i="1" s="1"/>
  <c r="O18" i="1"/>
  <c r="O20" i="1" s="1"/>
  <c r="N18" i="1"/>
  <c r="N20" i="1"/>
  <c r="N30" i="1" s="1"/>
  <c r="M18" i="1"/>
  <c r="M20" i="1" s="1"/>
  <c r="L18" i="1"/>
  <c r="L20" i="1"/>
  <c r="L30" i="1" s="1"/>
  <c r="K18" i="1"/>
  <c r="K20" i="1" s="1"/>
  <c r="J18" i="1"/>
  <c r="J20" i="1"/>
  <c r="J30" i="1" s="1"/>
  <c r="I18" i="1"/>
  <c r="I20" i="1" s="1"/>
  <c r="H18" i="1"/>
  <c r="H20" i="1"/>
  <c r="H30" i="1" s="1"/>
  <c r="G18" i="1"/>
  <c r="G20" i="1" s="1"/>
  <c r="F18" i="1"/>
  <c r="F20" i="1"/>
  <c r="F30" i="1" s="1"/>
  <c r="E18" i="1"/>
  <c r="E20" i="1" s="1"/>
  <c r="B23" i="1"/>
  <c r="F16" i="4"/>
  <c r="F17" i="4" s="1"/>
  <c r="D18" i="4"/>
  <c r="D20" i="4" s="1"/>
  <c r="C18" i="1"/>
  <c r="C20" i="1" s="1"/>
  <c r="B18" i="1"/>
  <c r="B20" i="1"/>
  <c r="B30" i="1" s="1"/>
  <c r="F34" i="4"/>
  <c r="B21" i="1"/>
  <c r="G21" i="1" l="1"/>
  <c r="G30" i="1"/>
  <c r="K21" i="1"/>
  <c r="K30" i="1"/>
  <c r="O21" i="1"/>
  <c r="O30" i="1"/>
  <c r="D30" i="1"/>
  <c r="D21" i="1"/>
  <c r="C30" i="1"/>
  <c r="C21" i="1"/>
  <c r="E21" i="1"/>
  <c r="E30" i="1"/>
  <c r="I21" i="1"/>
  <c r="I30" i="1"/>
  <c r="M21" i="1"/>
  <c r="M30" i="1"/>
  <c r="F21" i="1"/>
  <c r="H21" i="1"/>
  <c r="J21" i="1"/>
  <c r="L21" i="1"/>
  <c r="N21" i="1"/>
  <c r="P21" i="1"/>
</calcChain>
</file>

<file path=xl/sharedStrings.xml><?xml version="1.0" encoding="utf-8"?>
<sst xmlns="http://schemas.openxmlformats.org/spreadsheetml/2006/main" count="86" uniqueCount="54">
  <si>
    <t>k = number of observed ratings</t>
  </si>
  <si>
    <t>Mean</t>
  </si>
  <si>
    <t>Lindell, Michael K., Christina J. Brandt, and David J. Whitney. 1999. ‘‘A Revised</t>
  </si>
  <si>
    <t>Index of Agreement for Multi-item Ratings of a Single Target.’’ Applied Psychological</t>
  </si>
  <si>
    <t>Measurement 23(2):127-35.</t>
  </si>
  <si>
    <t xml:space="preserve">Wagner, Stephan M./Rau, Christian/Lindemann, Eckhard (2010): </t>
  </si>
  <si>
    <t xml:space="preserve">Multiple Informant Methodology: A Critical Review and Recommendations, </t>
  </si>
  <si>
    <t>Sociological Methods &amp; Research, Vol. 38, No. 4, May, pp. 582-618</t>
  </si>
  <si>
    <r>
      <t>S</t>
    </r>
    <r>
      <rPr>
        <i/>
        <vertAlign val="superscript"/>
        <sz val="18"/>
        <color indexed="8"/>
        <rFont val="Times New Roman"/>
        <family val="1"/>
      </rPr>
      <t>2</t>
    </r>
    <r>
      <rPr>
        <i/>
        <vertAlign val="subscript"/>
        <sz val="18"/>
        <color indexed="8"/>
        <rFont val="Times New Roman"/>
        <family val="1"/>
      </rPr>
      <t xml:space="preserve">mpv/m </t>
    </r>
    <r>
      <rPr>
        <i/>
        <vertAlign val="subscript"/>
        <sz val="20"/>
        <color indexed="8"/>
        <rFont val="Times New Roman"/>
        <family val="1"/>
      </rPr>
      <t xml:space="preserve"> =</t>
    </r>
  </si>
  <si>
    <r>
      <rPr>
        <i/>
        <sz val="18"/>
        <color indexed="8"/>
        <rFont val="Times New Roman"/>
        <family val="1"/>
      </rPr>
      <t>r</t>
    </r>
    <r>
      <rPr>
        <i/>
        <vertAlign val="subscript"/>
        <sz val="18"/>
        <color indexed="8"/>
        <rFont val="Times New Roman"/>
        <family val="1"/>
      </rPr>
      <t>WG</t>
    </r>
    <r>
      <rPr>
        <sz val="18"/>
        <color indexed="8"/>
        <rFont val="Times New Roman"/>
        <family val="1"/>
      </rPr>
      <t xml:space="preserve"> =    </t>
    </r>
  </si>
  <si>
    <t>Rating</t>
  </si>
  <si>
    <t>Rater 1</t>
  </si>
  <si>
    <t>Rater 2</t>
  </si>
  <si>
    <t>Rater 3</t>
  </si>
  <si>
    <t>Rater 4</t>
  </si>
  <si>
    <t>Rater 5</t>
  </si>
  <si>
    <t>Rater 6</t>
  </si>
  <si>
    <t>Rater 7</t>
  </si>
  <si>
    <t>Rater 8</t>
  </si>
  <si>
    <t>Rater 9</t>
  </si>
  <si>
    <t>Rater 10</t>
  </si>
  <si>
    <t>Variance</t>
  </si>
  <si>
    <r>
      <t>Formula for r</t>
    </r>
    <r>
      <rPr>
        <vertAlign val="subscript"/>
        <sz val="12"/>
        <color indexed="8"/>
        <rFont val="Arial"/>
        <family val="2"/>
      </rPr>
      <t>WG</t>
    </r>
    <r>
      <rPr>
        <sz val="12"/>
        <color theme="1"/>
        <rFont val="Arial"/>
        <family val="2"/>
      </rPr>
      <t xml:space="preserve"> establishing the interrater agreement</t>
    </r>
  </si>
  <si>
    <t>where…</t>
  </si>
  <si>
    <r>
      <t>s</t>
    </r>
    <r>
      <rPr>
        <i/>
        <vertAlign val="superscript"/>
        <sz val="12"/>
        <color indexed="8"/>
        <rFont val="Arial"/>
        <family val="2"/>
      </rPr>
      <t>2</t>
    </r>
    <r>
      <rPr>
        <i/>
        <vertAlign val="subscript"/>
        <sz val="12"/>
        <color indexed="8"/>
        <rFont val="Arial"/>
        <family val="2"/>
      </rPr>
      <t xml:space="preserve">x </t>
    </r>
    <r>
      <rPr>
        <i/>
        <sz val="12"/>
        <color indexed="8"/>
        <rFont val="Arial"/>
        <family val="2"/>
      </rPr>
      <t>= observed rating variance</t>
    </r>
  </si>
  <si>
    <t>Formula for Maximum Possible Variance given the scale and the number of observations</t>
  </si>
  <si>
    <r>
      <t xml:space="preserve">Calculator for determining subject matter expert interrater agreement using </t>
    </r>
    <r>
      <rPr>
        <i/>
        <sz val="20"/>
        <color indexed="8"/>
        <rFont val="Arial"/>
        <family val="2"/>
      </rPr>
      <t>r</t>
    </r>
    <r>
      <rPr>
        <i/>
        <vertAlign val="subscript"/>
        <sz val="20"/>
        <color indexed="8"/>
        <rFont val="Arial"/>
        <family val="2"/>
      </rPr>
      <t xml:space="preserve">WG Max </t>
    </r>
  </si>
  <si>
    <t>NOTE:</t>
  </si>
  <si>
    <r>
      <t>r</t>
    </r>
    <r>
      <rPr>
        <b/>
        <vertAlign val="subscript"/>
        <sz val="12"/>
        <color indexed="8"/>
        <rFont val="Times New Roman"/>
        <family val="1"/>
      </rPr>
      <t>WG</t>
    </r>
    <r>
      <rPr>
        <b/>
        <sz val="12"/>
        <color indexed="8"/>
        <rFont val="Times New Roman"/>
        <family val="1"/>
      </rPr>
      <t xml:space="preserve"> &gt;= .80 may be considered high enough agreement to establish interrater </t>
    </r>
  </si>
  <si>
    <t>H = highest rating on the scale</t>
  </si>
  <si>
    <t>L = lowest rating on the scale</t>
  </si>
  <si>
    <t>Target 1</t>
  </si>
  <si>
    <t>Target 2</t>
  </si>
  <si>
    <t>Target 3</t>
  </si>
  <si>
    <t>Target 4</t>
  </si>
  <si>
    <t>Target 5</t>
  </si>
  <si>
    <t>Target 6</t>
  </si>
  <si>
    <t>Target 7</t>
  </si>
  <si>
    <t>Target 8</t>
  </si>
  <si>
    <t>Target 9</t>
  </si>
  <si>
    <t>Target 10</t>
  </si>
  <si>
    <t>Target 11</t>
  </si>
  <si>
    <t>Target 12</t>
  </si>
  <si>
    <t>Target 13</t>
  </si>
  <si>
    <t>Target 14</t>
  </si>
  <si>
    <r>
      <t>S</t>
    </r>
    <r>
      <rPr>
        <i/>
        <vertAlign val="superscript"/>
        <sz val="18"/>
        <color indexed="8"/>
        <rFont val="Times New Roman"/>
        <family val="1"/>
      </rPr>
      <t>2</t>
    </r>
    <r>
      <rPr>
        <i/>
        <vertAlign val="subscript"/>
        <sz val="18"/>
        <color indexed="8"/>
        <rFont val="Times New Roman"/>
        <family val="1"/>
      </rPr>
      <t>mpv/m</t>
    </r>
  </si>
  <si>
    <r>
      <rPr>
        <i/>
        <sz val="18"/>
        <color indexed="8"/>
        <rFont val="Times New Roman"/>
        <family val="1"/>
      </rPr>
      <t>r</t>
    </r>
    <r>
      <rPr>
        <i/>
        <vertAlign val="subscript"/>
        <sz val="18"/>
        <color indexed="8"/>
        <rFont val="Times New Roman"/>
        <family val="1"/>
      </rPr>
      <t>WG</t>
    </r>
  </si>
  <si>
    <t>Target 15</t>
  </si>
  <si>
    <t>&gt;=.80</t>
  </si>
  <si>
    <t>Observed Variance</t>
  </si>
  <si>
    <t>M = mean rating under maximum variance</t>
  </si>
  <si>
    <t xml:space="preserve">agreement with 10 or more SMEs providing ratings on a 5-pt scale </t>
  </si>
  <si>
    <t>Critical Incident Response Option Development</t>
  </si>
  <si>
    <t>On a scale of 1 to 5 with 1 being highly ineffective and 5 being highly effective rate the effectivess level of each response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</si>
</sst>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i/>
      <sz val="12"/>
      <color indexed="8"/>
      <name val="Arial"/>
      <family val="2"/>
    </font>
    <font>
      <i/>
      <vertAlign val="superscript"/>
      <sz val="12"/>
      <color indexed="8"/>
      <name val="Arial"/>
      <family val="2"/>
    </font>
    <font>
      <i/>
      <vertAlign val="subscript"/>
      <sz val="12"/>
      <color indexed="8"/>
      <name val="Arial"/>
      <family val="2"/>
    </font>
    <font>
      <i/>
      <sz val="18"/>
      <color indexed="8"/>
      <name val="Times New Roman"/>
      <family val="1"/>
    </font>
    <font>
      <i/>
      <vertAlign val="superscript"/>
      <sz val="18"/>
      <color indexed="8"/>
      <name val="Times New Roman"/>
      <family val="1"/>
    </font>
    <font>
      <i/>
      <vertAlign val="subscript"/>
      <sz val="18"/>
      <color indexed="8"/>
      <name val="Times New Roman"/>
      <family val="1"/>
    </font>
    <font>
      <sz val="18"/>
      <color indexed="8"/>
      <name val="Times New Roman"/>
      <family val="1"/>
    </font>
    <font>
      <i/>
      <vertAlign val="subscript"/>
      <sz val="20"/>
      <color indexed="8"/>
      <name val="Times New Roman"/>
      <family val="1"/>
    </font>
    <font>
      <i/>
      <sz val="20"/>
      <color indexed="8"/>
      <name val="Arial"/>
      <family val="2"/>
    </font>
    <font>
      <i/>
      <vertAlign val="subscript"/>
      <sz val="20"/>
      <color indexed="8"/>
      <name val="Arial"/>
      <family val="2"/>
    </font>
    <font>
      <b/>
      <sz val="12"/>
      <color indexed="8"/>
      <name val="Times New Roman"/>
      <family val="1"/>
    </font>
    <font>
      <b/>
      <vertAlign val="subscript"/>
      <sz val="12"/>
      <color indexed="8"/>
      <name val="Times New Roman"/>
      <family val="1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rgb="FF000000"/>
      <name val="Verdana"/>
      <family val="2"/>
    </font>
    <font>
      <i/>
      <sz val="12"/>
      <color theme="1"/>
      <name val="Arial"/>
      <family val="2"/>
    </font>
    <font>
      <i/>
      <sz val="12"/>
      <color theme="1"/>
      <name val="Times New Roman"/>
      <family val="1"/>
    </font>
    <font>
      <sz val="18"/>
      <color theme="1"/>
      <name val="Times New Roman"/>
      <family val="1"/>
    </font>
    <font>
      <i/>
      <sz val="18"/>
      <color theme="1"/>
      <name val="Times New Roman"/>
      <family val="1"/>
    </font>
    <font>
      <sz val="20"/>
      <color theme="1"/>
      <name val="Arial"/>
      <family val="2"/>
    </font>
    <font>
      <b/>
      <sz val="12"/>
      <color theme="1"/>
      <name val="Times New Roman"/>
      <family val="1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6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/>
    <xf numFmtId="0" fontId="20" fillId="2" borderId="2" xfId="0" applyFont="1" applyFill="1" applyBorder="1" applyAlignment="1">
      <alignment horizontal="right"/>
    </xf>
    <xf numFmtId="0" fontId="21" fillId="3" borderId="2" xfId="0" applyFont="1" applyFill="1" applyBorder="1" applyAlignment="1">
      <alignment horizontal="right"/>
    </xf>
    <xf numFmtId="0" fontId="0" fillId="3" borderId="3" xfId="0" applyFill="1" applyBorder="1"/>
    <xf numFmtId="0" fontId="22" fillId="0" borderId="0" xfId="0" applyFont="1"/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2" fontId="0" fillId="4" borderId="7" xfId="0" applyNumberFormat="1" applyFill="1" applyBorder="1" applyAlignment="1">
      <alignment horizontal="left"/>
    </xf>
    <xf numFmtId="2" fontId="0" fillId="4" borderId="7" xfId="0" applyNumberFormat="1" applyFill="1" applyBorder="1"/>
    <xf numFmtId="0" fontId="0" fillId="5" borderId="8" xfId="0" applyFill="1" applyBorder="1"/>
    <xf numFmtId="0" fontId="23" fillId="5" borderId="9" xfId="0" applyFont="1" applyFill="1" applyBorder="1" applyAlignment="1">
      <alignment horizontal="left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23" fillId="5" borderId="12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21" fillId="3" borderId="2" xfId="0" applyFont="1" applyFill="1" applyBorder="1" applyAlignment="1">
      <alignment horizontal="left"/>
    </xf>
    <xf numFmtId="2" fontId="0" fillId="2" borderId="3" xfId="0" applyNumberFormat="1" applyFill="1" applyBorder="1"/>
    <xf numFmtId="2" fontId="0" fillId="4" borderId="5" xfId="0" applyNumberFormat="1" applyFill="1" applyBorder="1" applyAlignment="1">
      <alignment horizontal="left"/>
    </xf>
    <xf numFmtId="0" fontId="5" fillId="6" borderId="2" xfId="0" applyFont="1" applyFill="1" applyBorder="1" applyAlignment="1">
      <alignment horizontal="right"/>
    </xf>
    <xf numFmtId="2" fontId="0" fillId="6" borderId="3" xfId="0" applyNumberFormat="1" applyFill="1" applyBorder="1"/>
    <xf numFmtId="0" fontId="24" fillId="0" borderId="0" xfId="0" applyFont="1" applyAlignment="1">
      <alignment horizontal="right"/>
    </xf>
    <xf numFmtId="0" fontId="15" fillId="0" borderId="0" xfId="0" quotePrefix="1" applyFont="1" applyAlignment="1">
      <alignment horizontal="right"/>
    </xf>
    <xf numFmtId="2" fontId="0" fillId="4" borderId="4" xfId="0" applyNumberFormat="1" applyFill="1" applyBorder="1"/>
    <xf numFmtId="0" fontId="0" fillId="0" borderId="0" xfId="0" applyAlignment="1">
      <alignment horizontal="right"/>
    </xf>
    <xf numFmtId="0" fontId="0" fillId="4" borderId="7" xfId="0" applyFill="1" applyBorder="1"/>
    <xf numFmtId="0" fontId="14" fillId="6" borderId="14" xfId="0" applyFont="1" applyFill="1" applyBorder="1"/>
    <xf numFmtId="0" fontId="0" fillId="7" borderId="0" xfId="0" applyFill="1"/>
    <xf numFmtId="0" fontId="15" fillId="7" borderId="0" xfId="0" applyFont="1" applyFill="1"/>
    <xf numFmtId="0" fontId="0" fillId="7" borderId="2" xfId="0" applyFill="1" applyBorder="1"/>
    <xf numFmtId="0" fontId="0" fillId="7" borderId="1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4" xfId="0" applyFill="1" applyBorder="1"/>
    <xf numFmtId="0" fontId="18" fillId="7" borderId="0" xfId="0" applyFont="1" applyFill="1" applyAlignment="1">
      <alignment horizontal="center" vertical="top" wrapText="1"/>
    </xf>
    <xf numFmtId="0" fontId="18" fillId="7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22</xdr:row>
      <xdr:rowOff>85725</xdr:rowOff>
    </xdr:from>
    <xdr:to>
      <xdr:col>6</xdr:col>
      <xdr:colOff>590550</xdr:colOff>
      <xdr:row>26</xdr:row>
      <xdr:rowOff>85725</xdr:rowOff>
    </xdr:to>
    <xdr:pic>
      <xdr:nvPicPr>
        <xdr:cNvPr id="208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5029200"/>
          <a:ext cx="134302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3</xdr:row>
      <xdr:rowOff>85725</xdr:rowOff>
    </xdr:from>
    <xdr:to>
      <xdr:col>9</xdr:col>
      <xdr:colOff>285750</xdr:colOff>
      <xdr:row>8</xdr:row>
      <xdr:rowOff>19050</xdr:rowOff>
    </xdr:to>
    <xdr:pic>
      <xdr:nvPicPr>
        <xdr:cNvPr id="208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914400"/>
          <a:ext cx="3314700" cy="885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9" workbookViewId="0">
      <selection activeCell="A9" sqref="A9"/>
    </sheetView>
  </sheetViews>
  <sheetFormatPr defaultRowHeight="15" x14ac:dyDescent="0.2"/>
  <cols>
    <col min="1" max="1" width="19.44140625" customWidth="1"/>
    <col min="2" max="2" width="6" customWidth="1"/>
    <col min="3" max="3" width="13.44140625" customWidth="1"/>
  </cols>
  <sheetData>
    <row r="1" spans="1:9" ht="35.25" customHeight="1" x14ac:dyDescent="0.55000000000000004">
      <c r="A1" s="9" t="s">
        <v>26</v>
      </c>
    </row>
    <row r="3" spans="1:9" x14ac:dyDescent="0.2">
      <c r="F3" t="s">
        <v>25</v>
      </c>
    </row>
    <row r="4" spans="1:9" x14ac:dyDescent="0.2">
      <c r="D4" t="s">
        <v>10</v>
      </c>
    </row>
    <row r="5" spans="1:9" x14ac:dyDescent="0.2">
      <c r="C5" t="s">
        <v>11</v>
      </c>
      <c r="D5">
        <v>5</v>
      </c>
    </row>
    <row r="6" spans="1:9" x14ac:dyDescent="0.2">
      <c r="C6" t="s">
        <v>12</v>
      </c>
      <c r="D6">
        <v>5</v>
      </c>
    </row>
    <row r="7" spans="1:9" x14ac:dyDescent="0.2">
      <c r="C7" t="s">
        <v>13</v>
      </c>
      <c r="D7">
        <v>5</v>
      </c>
    </row>
    <row r="8" spans="1:9" x14ac:dyDescent="0.2">
      <c r="C8" t="s">
        <v>14</v>
      </c>
      <c r="D8">
        <v>5</v>
      </c>
    </row>
    <row r="9" spans="1:9" x14ac:dyDescent="0.2">
      <c r="C9" t="s">
        <v>15</v>
      </c>
      <c r="D9">
        <v>5</v>
      </c>
    </row>
    <row r="10" spans="1:9" x14ac:dyDescent="0.2">
      <c r="C10" t="s">
        <v>16</v>
      </c>
      <c r="D10">
        <v>1</v>
      </c>
      <c r="F10" s="3" t="s">
        <v>5</v>
      </c>
    </row>
    <row r="11" spans="1:9" x14ac:dyDescent="0.2">
      <c r="C11" t="s">
        <v>17</v>
      </c>
      <c r="D11">
        <v>1</v>
      </c>
      <c r="F11" t="s">
        <v>6</v>
      </c>
    </row>
    <row r="12" spans="1:9" x14ac:dyDescent="0.2">
      <c r="C12" t="s">
        <v>18</v>
      </c>
      <c r="D12">
        <v>1</v>
      </c>
      <c r="F12" t="s">
        <v>7</v>
      </c>
    </row>
    <row r="13" spans="1:9" x14ac:dyDescent="0.2">
      <c r="C13" t="s">
        <v>19</v>
      </c>
      <c r="D13">
        <v>1</v>
      </c>
    </row>
    <row r="14" spans="1:9" ht="15.75" thickBot="1" x14ac:dyDescent="0.25">
      <c r="C14" t="s">
        <v>20</v>
      </c>
      <c r="D14" s="1">
        <v>1</v>
      </c>
    </row>
    <row r="15" spans="1:9" ht="16.5" thickBot="1" x14ac:dyDescent="0.3">
      <c r="A15" s="2" t="s">
        <v>49</v>
      </c>
      <c r="B15" s="14">
        <f>VAR(D5:D14)</f>
        <v>4.4444444444444446</v>
      </c>
      <c r="G15" s="4" t="s">
        <v>23</v>
      </c>
    </row>
    <row r="16" spans="1:9" ht="16.5" thickBot="1" x14ac:dyDescent="0.3">
      <c r="A16" s="2" t="s">
        <v>1</v>
      </c>
      <c r="B16" s="14">
        <f>AVERAGE(D5:D14)</f>
        <v>3</v>
      </c>
      <c r="F16" s="10">
        <f>COUNT(D5:D14)</f>
        <v>10</v>
      </c>
      <c r="G16" s="5" t="s">
        <v>0</v>
      </c>
      <c r="H16" s="2"/>
      <c r="I16" s="2"/>
    </row>
    <row r="17" spans="3:9" ht="16.5" thickBot="1" x14ac:dyDescent="0.3">
      <c r="F17" s="11">
        <f>(((F16/2)*F18)+((F16/2)*F19))/F16</f>
        <v>3</v>
      </c>
      <c r="G17" s="5" t="s">
        <v>50</v>
      </c>
      <c r="H17" s="2"/>
      <c r="I17" s="2"/>
    </row>
    <row r="18" spans="3:9" ht="30.75" thickBot="1" x14ac:dyDescent="0.55000000000000004">
      <c r="C18" s="7" t="s">
        <v>8</v>
      </c>
      <c r="D18" s="8">
        <f xml:space="preserve">  (F16*(((B16*(F18+F19))-(B16^2)-F18*F19)))/(F16-1)</f>
        <v>4.4444444444444446</v>
      </c>
      <c r="F18" s="11">
        <v>5</v>
      </c>
      <c r="G18" s="5" t="s">
        <v>29</v>
      </c>
      <c r="H18" s="2"/>
      <c r="I18" s="2"/>
    </row>
    <row r="19" spans="3:9" ht="19.5" customHeight="1" thickBot="1" x14ac:dyDescent="0.3">
      <c r="F19" s="12">
        <v>1</v>
      </c>
      <c r="G19" s="5" t="s">
        <v>30</v>
      </c>
      <c r="H19" s="2"/>
      <c r="I19" s="2"/>
    </row>
    <row r="20" spans="3:9" ht="24" customHeight="1" thickBot="1" x14ac:dyDescent="0.5">
      <c r="C20" s="6" t="s">
        <v>9</v>
      </c>
      <c r="D20" s="24">
        <f>1-(B15/(D18+0.0000000000001))</f>
        <v>2.2537527399890678E-14</v>
      </c>
    </row>
    <row r="22" spans="3:9" ht="19.5" x14ac:dyDescent="0.35">
      <c r="F22" t="s">
        <v>22</v>
      </c>
    </row>
    <row r="28" spans="3:9" x14ac:dyDescent="0.2">
      <c r="F28" t="s">
        <v>2</v>
      </c>
    </row>
    <row r="29" spans="3:9" x14ac:dyDescent="0.2">
      <c r="F29" t="s">
        <v>3</v>
      </c>
    </row>
    <row r="30" spans="3:9" x14ac:dyDescent="0.2">
      <c r="F30" t="s">
        <v>4</v>
      </c>
    </row>
    <row r="33" spans="5:12" ht="15.75" thickBot="1" x14ac:dyDescent="0.25">
      <c r="G33" s="4" t="s">
        <v>23</v>
      </c>
    </row>
    <row r="34" spans="5:12" ht="20.25" thickBot="1" x14ac:dyDescent="0.4">
      <c r="F34" s="13">
        <f>B15</f>
        <v>4.4444444444444446</v>
      </c>
      <c r="G34" s="4" t="s">
        <v>24</v>
      </c>
    </row>
    <row r="36" spans="5:12" ht="15.75" thickBot="1" x14ac:dyDescent="0.25"/>
    <row r="37" spans="5:12" ht="17.25" x14ac:dyDescent="0.3">
      <c r="E37" s="15" t="s">
        <v>27</v>
      </c>
      <c r="F37" s="16" t="s">
        <v>28</v>
      </c>
      <c r="G37" s="17"/>
      <c r="H37" s="17"/>
      <c r="I37" s="17"/>
      <c r="J37" s="17"/>
      <c r="K37" s="17"/>
      <c r="L37" s="18"/>
    </row>
    <row r="38" spans="5:12" ht="16.5" thickBot="1" x14ac:dyDescent="0.3">
      <c r="E38" s="19"/>
      <c r="F38" s="20" t="s">
        <v>51</v>
      </c>
      <c r="G38" s="21"/>
      <c r="H38" s="21"/>
      <c r="I38" s="21"/>
      <c r="J38" s="21"/>
      <c r="K38" s="21"/>
      <c r="L38" s="2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4" workbookViewId="0">
      <selection activeCell="I16" sqref="I16"/>
    </sheetView>
  </sheetViews>
  <sheetFormatPr defaultRowHeight="15" x14ac:dyDescent="0.2"/>
  <cols>
    <col min="1" max="1" width="9.33203125" customWidth="1"/>
    <col min="3" max="3" width="7.77734375" customWidth="1"/>
    <col min="4" max="4" width="7.88671875" customWidth="1"/>
    <col min="5" max="5" width="7.6640625" customWidth="1"/>
    <col min="6" max="6" width="8.109375" customWidth="1"/>
    <col min="7" max="7" width="6.88671875" customWidth="1"/>
    <col min="8" max="8" width="7.33203125" customWidth="1"/>
    <col min="9" max="9" width="7.77734375" customWidth="1"/>
    <col min="10" max="10" width="7.6640625" customWidth="1"/>
  </cols>
  <sheetData>
    <row r="1" spans="1:16" ht="35.25" customHeight="1" x14ac:dyDescent="0.55000000000000004">
      <c r="A1" s="9" t="s">
        <v>26</v>
      </c>
    </row>
    <row r="3" spans="1:16" x14ac:dyDescent="0.2"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  <c r="L3" t="s">
        <v>41</v>
      </c>
      <c r="M3" t="s">
        <v>42</v>
      </c>
      <c r="N3" t="s">
        <v>43</v>
      </c>
      <c r="O3" t="s">
        <v>44</v>
      </c>
      <c r="P3" t="s">
        <v>47</v>
      </c>
    </row>
    <row r="4" spans="1:16" x14ac:dyDescent="0.2">
      <c r="B4" t="s">
        <v>10</v>
      </c>
      <c r="C4" t="s">
        <v>10</v>
      </c>
      <c r="D4" t="s">
        <v>10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</row>
    <row r="5" spans="1:16" x14ac:dyDescent="0.2">
      <c r="A5" t="s">
        <v>11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</row>
    <row r="6" spans="1:16" x14ac:dyDescent="0.2">
      <c r="A6" t="s">
        <v>12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</row>
    <row r="7" spans="1:16" x14ac:dyDescent="0.2">
      <c r="A7" t="s">
        <v>13</v>
      </c>
      <c r="B7">
        <v>1</v>
      </c>
      <c r="C7">
        <v>2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</row>
    <row r="8" spans="1:16" x14ac:dyDescent="0.2">
      <c r="A8" t="s">
        <v>14</v>
      </c>
      <c r="B8">
        <v>1</v>
      </c>
      <c r="C8">
        <v>2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</row>
    <row r="9" spans="1:16" x14ac:dyDescent="0.2">
      <c r="A9" t="s">
        <v>15</v>
      </c>
      <c r="B9">
        <v>1</v>
      </c>
      <c r="C9">
        <v>2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</row>
    <row r="10" spans="1:16" x14ac:dyDescent="0.2">
      <c r="A10" t="s">
        <v>16</v>
      </c>
      <c r="B10">
        <v>5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</row>
    <row r="11" spans="1:16" x14ac:dyDescent="0.2">
      <c r="A11" t="s">
        <v>17</v>
      </c>
      <c r="B11">
        <v>5</v>
      </c>
      <c r="C11">
        <v>3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</row>
    <row r="12" spans="1:16" x14ac:dyDescent="0.2">
      <c r="A12" t="s">
        <v>18</v>
      </c>
      <c r="B12">
        <v>5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</row>
    <row r="13" spans="1:16" x14ac:dyDescent="0.2">
      <c r="A13" t="s">
        <v>19</v>
      </c>
      <c r="B13">
        <v>5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</row>
    <row r="14" spans="1:16" x14ac:dyDescent="0.2">
      <c r="A14" t="s">
        <v>20</v>
      </c>
      <c r="B14" s="1">
        <v>5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</row>
    <row r="15" spans="1:16" x14ac:dyDescent="0.2">
      <c r="A15" s="31" t="s">
        <v>1</v>
      </c>
      <c r="B15">
        <f>AVERAGE(B5:B14)</f>
        <v>3</v>
      </c>
      <c r="C15">
        <f t="shared" ref="C15:P15" si="0">AVERAGE(C5:C14)</f>
        <v>1.5</v>
      </c>
      <c r="D15">
        <f t="shared" si="0"/>
        <v>1</v>
      </c>
      <c r="E15">
        <f t="shared" si="0"/>
        <v>1</v>
      </c>
      <c r="F15">
        <f t="shared" si="0"/>
        <v>1</v>
      </c>
      <c r="G15">
        <f t="shared" si="0"/>
        <v>1</v>
      </c>
      <c r="H15">
        <f t="shared" si="0"/>
        <v>1</v>
      </c>
      <c r="I15">
        <f t="shared" si="0"/>
        <v>1</v>
      </c>
      <c r="J15">
        <f t="shared" si="0"/>
        <v>1</v>
      </c>
      <c r="K15">
        <f t="shared" si="0"/>
        <v>1</v>
      </c>
      <c r="L15">
        <f t="shared" si="0"/>
        <v>1</v>
      </c>
      <c r="M15">
        <f t="shared" si="0"/>
        <v>1</v>
      </c>
      <c r="N15">
        <f t="shared" si="0"/>
        <v>1</v>
      </c>
      <c r="O15">
        <f t="shared" si="0"/>
        <v>1</v>
      </c>
      <c r="P15">
        <f t="shared" si="0"/>
        <v>1</v>
      </c>
    </row>
    <row r="17" spans="1:16" ht="14.25" customHeight="1" x14ac:dyDescent="0.2"/>
    <row r="18" spans="1:16" ht="30" hidden="1" thickBot="1" x14ac:dyDescent="0.5">
      <c r="A18" s="23" t="s">
        <v>45</v>
      </c>
      <c r="B18" s="8">
        <f xml:space="preserve">  (B23*(((B29*(B25+B26))-(B29^2)-B25*B26)))/(B23-1)</f>
        <v>4.4444444444444446</v>
      </c>
      <c r="C18" s="8">
        <f xml:space="preserve">  (C23*(((C29*(C25+C26))-(C29^2)-C25*C26)))/(C23-1)</f>
        <v>4.4444444444444446</v>
      </c>
      <c r="D18" s="8">
        <f xml:space="preserve">  (D23*(((D29*(D25+D26))-(D29^2)-D25*D26)))/(D23-1)</f>
        <v>4.4444444444444446</v>
      </c>
      <c r="E18" s="8">
        <f t="shared" ref="E18:P18" si="1" xml:space="preserve">  (E23*(((E29*(E25+E26))-(E29^2)-E25*E26)))/(E23-1)</f>
        <v>4.4444444444444446</v>
      </c>
      <c r="F18" s="8">
        <f t="shared" si="1"/>
        <v>4.4444444444444446</v>
      </c>
      <c r="G18" s="8">
        <f t="shared" si="1"/>
        <v>4.4444444444444446</v>
      </c>
      <c r="H18" s="8">
        <f t="shared" si="1"/>
        <v>4.4444444444444446</v>
      </c>
      <c r="I18" s="8">
        <f t="shared" si="1"/>
        <v>4.4444444444444446</v>
      </c>
      <c r="J18" s="8">
        <f t="shared" si="1"/>
        <v>4.4444444444444446</v>
      </c>
      <c r="K18" s="8">
        <f t="shared" si="1"/>
        <v>4.4444444444444446</v>
      </c>
      <c r="L18" s="8">
        <f t="shared" si="1"/>
        <v>4.4444444444444446</v>
      </c>
      <c r="M18" s="8">
        <f t="shared" si="1"/>
        <v>4.4444444444444446</v>
      </c>
      <c r="N18" s="8">
        <f t="shared" si="1"/>
        <v>4.4444444444444446</v>
      </c>
      <c r="O18" s="8">
        <f t="shared" si="1"/>
        <v>4.4444444444444446</v>
      </c>
      <c r="P18" s="8">
        <f t="shared" si="1"/>
        <v>4.4444444444444446</v>
      </c>
    </row>
    <row r="19" spans="1:16" ht="19.5" customHeight="1" thickBot="1" x14ac:dyDescent="0.25"/>
    <row r="20" spans="1:16" ht="24" customHeight="1" thickBot="1" x14ac:dyDescent="0.5">
      <c r="A20" s="26" t="s">
        <v>46</v>
      </c>
      <c r="B20" s="27">
        <f>1-(B28/(B18+0.0000000000001))</f>
        <v>2.2537527399890678E-14</v>
      </c>
      <c r="C20" s="27">
        <f t="shared" ref="C20:P20" si="2">1-(C28/(C18+0.0000000000001))</f>
        <v>0.88750000000000251</v>
      </c>
      <c r="D20" s="27">
        <f t="shared" si="2"/>
        <v>1</v>
      </c>
      <c r="E20" s="27">
        <f t="shared" si="2"/>
        <v>1</v>
      </c>
      <c r="F20" s="27">
        <f t="shared" si="2"/>
        <v>1</v>
      </c>
      <c r="G20" s="27">
        <f t="shared" si="2"/>
        <v>1</v>
      </c>
      <c r="H20" s="27">
        <f t="shared" si="2"/>
        <v>1</v>
      </c>
      <c r="I20" s="27">
        <f t="shared" si="2"/>
        <v>1</v>
      </c>
      <c r="J20" s="27">
        <f t="shared" si="2"/>
        <v>1</v>
      </c>
      <c r="K20" s="27">
        <f t="shared" si="2"/>
        <v>1</v>
      </c>
      <c r="L20" s="27">
        <f t="shared" si="2"/>
        <v>1</v>
      </c>
      <c r="M20" s="27">
        <f t="shared" si="2"/>
        <v>1</v>
      </c>
      <c r="N20" s="27">
        <f t="shared" si="2"/>
        <v>1</v>
      </c>
      <c r="O20" s="27">
        <f t="shared" si="2"/>
        <v>1</v>
      </c>
      <c r="P20" s="27">
        <f t="shared" si="2"/>
        <v>1</v>
      </c>
    </row>
    <row r="21" spans="1:16" ht="20.25" x14ac:dyDescent="0.3">
      <c r="A21" s="29" t="s">
        <v>48</v>
      </c>
      <c r="B21" s="28" t="str">
        <f>IF(B20&gt;=0.8,"*","")</f>
        <v/>
      </c>
      <c r="C21" s="28" t="str">
        <f t="shared" ref="C21:P21" si="3">IF(C20&gt;=0.8,"*","")</f>
        <v>*</v>
      </c>
      <c r="D21" s="28" t="str">
        <f t="shared" si="3"/>
        <v>*</v>
      </c>
      <c r="E21" s="28" t="str">
        <f t="shared" si="3"/>
        <v>*</v>
      </c>
      <c r="F21" s="28" t="str">
        <f t="shared" si="3"/>
        <v>*</v>
      </c>
      <c r="G21" s="28" t="str">
        <f t="shared" si="3"/>
        <v>*</v>
      </c>
      <c r="H21" s="28" t="str">
        <f t="shared" si="3"/>
        <v>*</v>
      </c>
      <c r="I21" s="28" t="str">
        <f t="shared" si="3"/>
        <v>*</v>
      </c>
      <c r="J21" s="28" t="str">
        <f t="shared" si="3"/>
        <v>*</v>
      </c>
      <c r="K21" s="28" t="str">
        <f t="shared" si="3"/>
        <v>*</v>
      </c>
      <c r="L21" s="28" t="str">
        <f t="shared" si="3"/>
        <v>*</v>
      </c>
      <c r="M21" s="28" t="str">
        <f t="shared" si="3"/>
        <v>*</v>
      </c>
      <c r="N21" s="28" t="str">
        <f t="shared" si="3"/>
        <v>*</v>
      </c>
      <c r="O21" s="28" t="str">
        <f t="shared" si="3"/>
        <v>*</v>
      </c>
      <c r="P21" s="28" t="str">
        <f t="shared" si="3"/>
        <v>*</v>
      </c>
    </row>
    <row r="22" spans="1:16" ht="14.25" customHeight="1" x14ac:dyDescent="0.2"/>
    <row r="23" spans="1:16" hidden="1" x14ac:dyDescent="0.2">
      <c r="B23" s="10">
        <f>COUNT(B5:B14)</f>
        <v>10</v>
      </c>
      <c r="C23" s="10">
        <f t="shared" ref="C23:P23" si="4">COUNT(C5:C14)</f>
        <v>10</v>
      </c>
      <c r="D23" s="10">
        <f t="shared" si="4"/>
        <v>10</v>
      </c>
      <c r="E23" s="10">
        <f t="shared" si="4"/>
        <v>10</v>
      </c>
      <c r="F23" s="10">
        <f t="shared" si="4"/>
        <v>10</v>
      </c>
      <c r="G23" s="10">
        <f t="shared" si="4"/>
        <v>10</v>
      </c>
      <c r="H23" s="10">
        <f t="shared" si="4"/>
        <v>10</v>
      </c>
      <c r="I23" s="10">
        <f t="shared" si="4"/>
        <v>10</v>
      </c>
      <c r="J23" s="10">
        <f t="shared" si="4"/>
        <v>10</v>
      </c>
      <c r="K23" s="10">
        <f t="shared" si="4"/>
        <v>10</v>
      </c>
      <c r="L23" s="10">
        <f t="shared" si="4"/>
        <v>10</v>
      </c>
      <c r="M23" s="10">
        <f t="shared" si="4"/>
        <v>10</v>
      </c>
      <c r="N23" s="10">
        <f t="shared" si="4"/>
        <v>10</v>
      </c>
      <c r="O23" s="10">
        <f t="shared" si="4"/>
        <v>10</v>
      </c>
      <c r="P23" s="10">
        <f t="shared" si="4"/>
        <v>10</v>
      </c>
    </row>
    <row r="24" spans="1:16" hidden="1" x14ac:dyDescent="0.2">
      <c r="B24" s="25">
        <f>B29</f>
        <v>3</v>
      </c>
      <c r="C24" s="11">
        <f t="shared" ref="C24:P24" si="5">C29</f>
        <v>3</v>
      </c>
      <c r="D24" s="11">
        <f t="shared" si="5"/>
        <v>3</v>
      </c>
      <c r="E24" s="11">
        <f t="shared" si="5"/>
        <v>3</v>
      </c>
      <c r="F24" s="11">
        <f t="shared" si="5"/>
        <v>3</v>
      </c>
      <c r="G24" s="11">
        <f t="shared" si="5"/>
        <v>3</v>
      </c>
      <c r="H24" s="11">
        <f t="shared" si="5"/>
        <v>3</v>
      </c>
      <c r="I24" s="11">
        <f t="shared" si="5"/>
        <v>3</v>
      </c>
      <c r="J24" s="11">
        <f t="shared" si="5"/>
        <v>3</v>
      </c>
      <c r="K24" s="11">
        <f t="shared" si="5"/>
        <v>3</v>
      </c>
      <c r="L24" s="11">
        <f t="shared" si="5"/>
        <v>3</v>
      </c>
      <c r="M24" s="11">
        <f t="shared" si="5"/>
        <v>3</v>
      </c>
      <c r="N24" s="11">
        <f t="shared" si="5"/>
        <v>3</v>
      </c>
      <c r="O24" s="11">
        <f t="shared" si="5"/>
        <v>3</v>
      </c>
      <c r="P24" s="11">
        <f t="shared" si="5"/>
        <v>3</v>
      </c>
    </row>
    <row r="25" spans="1:16" hidden="1" x14ac:dyDescent="0.2">
      <c r="B25" s="11">
        <v>5</v>
      </c>
      <c r="C25" s="11">
        <v>5</v>
      </c>
      <c r="D25" s="11">
        <v>5</v>
      </c>
      <c r="E25" s="11">
        <v>5</v>
      </c>
      <c r="F25" s="11">
        <v>5</v>
      </c>
      <c r="G25" s="11">
        <v>5</v>
      </c>
      <c r="H25" s="11">
        <v>5</v>
      </c>
      <c r="I25" s="11">
        <v>5</v>
      </c>
      <c r="J25" s="11">
        <v>5</v>
      </c>
      <c r="K25" s="11">
        <v>5</v>
      </c>
      <c r="L25" s="11">
        <v>5</v>
      </c>
      <c r="M25" s="11">
        <v>5</v>
      </c>
      <c r="N25" s="11">
        <v>5</v>
      </c>
      <c r="O25" s="11">
        <v>5</v>
      </c>
      <c r="P25" s="11">
        <v>5</v>
      </c>
    </row>
    <row r="26" spans="1:16" ht="15.75" hidden="1" thickBot="1" x14ac:dyDescent="0.25">
      <c r="B26" s="12">
        <v>1</v>
      </c>
      <c r="C26" s="12">
        <v>1</v>
      </c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>
        <v>1</v>
      </c>
      <c r="L26" s="12">
        <v>1</v>
      </c>
      <c r="M26" s="12">
        <v>1</v>
      </c>
      <c r="N26" s="12">
        <v>1</v>
      </c>
      <c r="O26" s="12">
        <v>1</v>
      </c>
      <c r="P26" s="12">
        <v>1</v>
      </c>
    </row>
    <row r="27" spans="1:16" ht="15.75" thickBot="1" x14ac:dyDescent="0.25"/>
    <row r="28" spans="1:16" ht="15" customHeight="1" thickBot="1" x14ac:dyDescent="0.25">
      <c r="A28" s="32" t="s">
        <v>21</v>
      </c>
      <c r="B28" s="14">
        <f>VAR(B5:B14)</f>
        <v>4.4444444444444446</v>
      </c>
      <c r="C28" s="14">
        <f t="shared" ref="C28:P28" si="6">VAR(C5:C14)</f>
        <v>0.5</v>
      </c>
      <c r="D28" s="14">
        <f t="shared" si="6"/>
        <v>0</v>
      </c>
      <c r="E28" s="14">
        <f t="shared" si="6"/>
        <v>0</v>
      </c>
      <c r="F28" s="14">
        <f t="shared" si="6"/>
        <v>0</v>
      </c>
      <c r="G28" s="14">
        <f t="shared" si="6"/>
        <v>0</v>
      </c>
      <c r="H28" s="14">
        <f t="shared" si="6"/>
        <v>0</v>
      </c>
      <c r="I28" s="14">
        <f t="shared" si="6"/>
        <v>0</v>
      </c>
      <c r="J28" s="14">
        <f t="shared" si="6"/>
        <v>0</v>
      </c>
      <c r="K28" s="14">
        <f t="shared" si="6"/>
        <v>0</v>
      </c>
      <c r="L28" s="14">
        <f t="shared" si="6"/>
        <v>0</v>
      </c>
      <c r="M28" s="14">
        <f t="shared" si="6"/>
        <v>0</v>
      </c>
      <c r="N28" s="14">
        <f t="shared" si="6"/>
        <v>0</v>
      </c>
      <c r="O28" s="14">
        <f t="shared" si="6"/>
        <v>0</v>
      </c>
      <c r="P28" s="14">
        <f t="shared" si="6"/>
        <v>0</v>
      </c>
    </row>
    <row r="29" spans="1:16" ht="15.75" hidden="1" thickBot="1" x14ac:dyDescent="0.25">
      <c r="B29" s="30">
        <v>3</v>
      </c>
      <c r="C29" s="30">
        <v>3</v>
      </c>
      <c r="D29" s="30">
        <v>3</v>
      </c>
      <c r="E29" s="30">
        <v>3</v>
      </c>
      <c r="F29" s="30">
        <v>3</v>
      </c>
      <c r="G29" s="30">
        <v>3</v>
      </c>
      <c r="H29" s="30">
        <v>3</v>
      </c>
      <c r="I29" s="30">
        <v>3</v>
      </c>
      <c r="J29" s="30">
        <v>3</v>
      </c>
      <c r="K29" s="30">
        <v>3</v>
      </c>
      <c r="L29" s="30">
        <v>3</v>
      </c>
      <c r="M29" s="30">
        <v>3</v>
      </c>
      <c r="N29" s="30">
        <v>3</v>
      </c>
      <c r="O29" s="30">
        <v>3</v>
      </c>
      <c r="P29" s="30">
        <v>3</v>
      </c>
    </row>
    <row r="30" spans="1:16" x14ac:dyDescent="0.2">
      <c r="A30" s="33" t="s">
        <v>1</v>
      </c>
      <c r="B30" s="33" t="str">
        <f t="shared" ref="B30:P30" si="7">IF(B20&gt;=0.8,B15,"")</f>
        <v/>
      </c>
      <c r="C30" s="33">
        <f t="shared" si="7"/>
        <v>1.5</v>
      </c>
      <c r="D30" s="33">
        <f t="shared" si="7"/>
        <v>1</v>
      </c>
      <c r="E30" s="33">
        <f t="shared" si="7"/>
        <v>1</v>
      </c>
      <c r="F30" s="33">
        <f t="shared" si="7"/>
        <v>1</v>
      </c>
      <c r="G30" s="33">
        <f t="shared" si="7"/>
        <v>1</v>
      </c>
      <c r="H30" s="33">
        <f t="shared" si="7"/>
        <v>1</v>
      </c>
      <c r="I30" s="33">
        <f t="shared" si="7"/>
        <v>1</v>
      </c>
      <c r="J30" s="33">
        <f t="shared" si="7"/>
        <v>1</v>
      </c>
      <c r="K30" s="33">
        <f t="shared" si="7"/>
        <v>1</v>
      </c>
      <c r="L30" s="33">
        <f t="shared" si="7"/>
        <v>1</v>
      </c>
      <c r="M30" s="33">
        <f t="shared" si="7"/>
        <v>1</v>
      </c>
      <c r="N30" s="33">
        <f t="shared" si="7"/>
        <v>1</v>
      </c>
      <c r="O30" s="33">
        <f t="shared" si="7"/>
        <v>1</v>
      </c>
      <c r="P30" s="33">
        <f t="shared" si="7"/>
        <v>1</v>
      </c>
    </row>
    <row r="33" spans="2:10" ht="15.75" thickBot="1" x14ac:dyDescent="0.25"/>
    <row r="34" spans="2:10" ht="17.25" x14ac:dyDescent="0.3">
      <c r="B34" s="15" t="s">
        <v>27</v>
      </c>
      <c r="C34" s="16" t="s">
        <v>28</v>
      </c>
      <c r="D34" s="17"/>
      <c r="E34" s="17"/>
      <c r="F34" s="17"/>
      <c r="G34" s="17"/>
      <c r="H34" s="17"/>
      <c r="I34" s="18"/>
      <c r="J34" s="18"/>
    </row>
    <row r="35" spans="2:10" ht="16.5" thickBot="1" x14ac:dyDescent="0.3">
      <c r="B35" s="19"/>
      <c r="C35" s="20" t="s">
        <v>51</v>
      </c>
      <c r="D35" s="21"/>
      <c r="E35" s="21"/>
      <c r="F35" s="21"/>
      <c r="G35" s="21"/>
      <c r="H35" s="21"/>
      <c r="I35" s="21"/>
      <c r="J35" s="2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6"/>
  <sheetViews>
    <sheetView topLeftCell="C1" workbookViewId="0">
      <selection activeCell="H24" sqref="H24"/>
    </sheetView>
  </sheetViews>
  <sheetFormatPr defaultRowHeight="15" x14ac:dyDescent="0.2"/>
  <cols>
    <col min="3" max="3" width="3.109375" customWidth="1"/>
    <col min="4" max="4" width="5.88671875" customWidth="1"/>
    <col min="5" max="5" width="4.33203125" customWidth="1"/>
    <col min="6" max="6" width="5.44140625" customWidth="1"/>
    <col min="7" max="7" width="4.77734375" customWidth="1"/>
    <col min="8" max="8" width="4.33203125" customWidth="1"/>
    <col min="9" max="9" width="4.88671875" customWidth="1"/>
    <col min="10" max="10" width="3.77734375" customWidth="1"/>
    <col min="11" max="11" width="4.6640625" customWidth="1"/>
    <col min="12" max="12" width="22.109375" customWidth="1"/>
    <col min="13" max="13" width="19.109375" customWidth="1"/>
  </cols>
  <sheetData>
    <row r="1" spans="3:13" x14ac:dyDescent="0.2"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3:13" ht="15.75" x14ac:dyDescent="0.25">
      <c r="C2" s="34"/>
      <c r="D2" s="35" t="s">
        <v>52</v>
      </c>
      <c r="E2" s="34"/>
      <c r="F2" s="34"/>
      <c r="G2" s="34"/>
      <c r="H2" s="34"/>
      <c r="I2" s="34"/>
      <c r="J2" s="34"/>
      <c r="K2" s="34"/>
      <c r="L2" s="34"/>
      <c r="M2" s="41" t="s">
        <v>53</v>
      </c>
    </row>
    <row r="3" spans="3:13" x14ac:dyDescent="0.2">
      <c r="C3" s="34"/>
      <c r="D3" s="34"/>
      <c r="E3" s="34"/>
      <c r="F3" s="34"/>
      <c r="G3" s="34"/>
      <c r="H3" s="34"/>
      <c r="I3" s="34"/>
      <c r="J3" s="34"/>
      <c r="K3" s="34"/>
      <c r="L3" s="34"/>
      <c r="M3" s="41"/>
    </row>
    <row r="4" spans="3:13" x14ac:dyDescent="0.2">
      <c r="C4" s="34"/>
      <c r="D4" s="34"/>
      <c r="E4" s="34"/>
      <c r="F4" s="34"/>
      <c r="G4" s="34"/>
      <c r="H4" s="34"/>
      <c r="I4" s="34"/>
      <c r="J4" s="34"/>
      <c r="K4" s="34"/>
      <c r="L4" s="34"/>
      <c r="M4" s="41"/>
    </row>
    <row r="5" spans="3:13" x14ac:dyDescent="0.2">
      <c r="C5" s="34"/>
      <c r="D5" s="34"/>
      <c r="E5" s="34"/>
      <c r="F5" s="34"/>
      <c r="G5" s="34"/>
      <c r="H5" s="34"/>
      <c r="I5" s="34"/>
      <c r="J5" s="34"/>
      <c r="K5" s="34"/>
      <c r="L5" s="34"/>
      <c r="M5" s="41"/>
    </row>
    <row r="6" spans="3:13" x14ac:dyDescent="0.2">
      <c r="C6" s="34"/>
      <c r="E6" s="34"/>
      <c r="F6" s="34"/>
      <c r="G6" s="34"/>
      <c r="H6" s="34"/>
      <c r="I6" s="34"/>
      <c r="J6" s="34"/>
      <c r="K6" s="34"/>
      <c r="L6" s="34"/>
      <c r="M6" s="41"/>
    </row>
    <row r="7" spans="3:13" x14ac:dyDescent="0.2">
      <c r="C7" s="34"/>
      <c r="D7" s="34"/>
      <c r="E7" s="34"/>
      <c r="F7" s="34"/>
      <c r="G7" s="34"/>
      <c r="H7" s="34"/>
      <c r="I7" s="34"/>
      <c r="J7" s="34"/>
      <c r="K7" s="34"/>
      <c r="L7" s="34"/>
      <c r="M7" s="41"/>
    </row>
    <row r="8" spans="3:13" ht="15.75" thickBot="1" x14ac:dyDescent="0.25">
      <c r="C8" s="34"/>
      <c r="D8" s="34"/>
      <c r="E8" s="34"/>
      <c r="F8" s="34"/>
      <c r="G8" s="34"/>
      <c r="H8" s="34"/>
      <c r="I8" s="34"/>
      <c r="J8" s="34"/>
      <c r="K8" s="34"/>
      <c r="L8" s="34"/>
      <c r="M8" s="42"/>
    </row>
    <row r="9" spans="3:13" ht="24.95" customHeight="1" thickBot="1" x14ac:dyDescent="0.25">
      <c r="C9" s="34">
        <v>1</v>
      </c>
      <c r="D9" s="36"/>
      <c r="E9" s="37"/>
      <c r="F9" s="37"/>
      <c r="G9" s="37"/>
      <c r="H9" s="37"/>
      <c r="I9" s="37"/>
      <c r="J9" s="37"/>
      <c r="K9" s="37"/>
      <c r="L9" s="37"/>
      <c r="M9" s="40"/>
    </row>
    <row r="10" spans="3:13" ht="24.95" customHeight="1" thickBot="1" x14ac:dyDescent="0.25">
      <c r="C10" s="34">
        <v>2</v>
      </c>
      <c r="D10" s="36"/>
      <c r="E10" s="37"/>
      <c r="F10" s="37"/>
      <c r="G10" s="37"/>
      <c r="H10" s="37"/>
      <c r="I10" s="37"/>
      <c r="J10" s="37"/>
      <c r="K10" s="37"/>
      <c r="L10" s="37"/>
      <c r="M10" s="40"/>
    </row>
    <row r="11" spans="3:13" ht="24.95" customHeight="1" thickBot="1" x14ac:dyDescent="0.25">
      <c r="C11" s="34">
        <v>3</v>
      </c>
      <c r="D11" s="36"/>
      <c r="E11" s="37"/>
      <c r="F11" s="37"/>
      <c r="G11" s="37"/>
      <c r="H11" s="37"/>
      <c r="I11" s="37"/>
      <c r="J11" s="37"/>
      <c r="K11" s="37"/>
      <c r="L11" s="37"/>
      <c r="M11" s="40"/>
    </row>
    <row r="12" spans="3:13" ht="24.95" customHeight="1" thickBot="1" x14ac:dyDescent="0.25">
      <c r="C12" s="34">
        <v>4</v>
      </c>
      <c r="D12" s="38"/>
      <c r="E12" s="39"/>
      <c r="F12" s="39"/>
      <c r="G12" s="39"/>
      <c r="H12" s="39"/>
      <c r="I12" s="39"/>
      <c r="J12" s="39"/>
      <c r="K12" s="39"/>
      <c r="L12" s="39"/>
      <c r="M12" s="40"/>
    </row>
    <row r="13" spans="3:13" ht="24.95" customHeight="1" thickBot="1" x14ac:dyDescent="0.25">
      <c r="C13" s="34">
        <v>5</v>
      </c>
      <c r="D13" s="36"/>
      <c r="E13" s="37"/>
      <c r="F13" s="37"/>
      <c r="G13" s="37"/>
      <c r="H13" s="37"/>
      <c r="I13" s="37"/>
      <c r="J13" s="37"/>
      <c r="K13" s="37"/>
      <c r="L13" s="37"/>
      <c r="M13" s="40"/>
    </row>
    <row r="14" spans="3:13" ht="24.95" customHeight="1" thickBot="1" x14ac:dyDescent="0.25">
      <c r="C14" s="34">
        <v>6</v>
      </c>
      <c r="D14" s="36"/>
      <c r="E14" s="37"/>
      <c r="F14" s="37"/>
      <c r="G14" s="37"/>
      <c r="H14" s="37"/>
      <c r="I14" s="37"/>
      <c r="J14" s="37"/>
      <c r="K14" s="37"/>
      <c r="L14" s="37"/>
      <c r="M14" s="40"/>
    </row>
    <row r="15" spans="3:13" ht="24.95" customHeight="1" thickBot="1" x14ac:dyDescent="0.25">
      <c r="C15" s="34">
        <v>7</v>
      </c>
      <c r="D15" s="36"/>
      <c r="E15" s="37"/>
      <c r="F15" s="37"/>
      <c r="G15" s="37"/>
      <c r="H15" s="37"/>
      <c r="I15" s="37"/>
      <c r="J15" s="37"/>
      <c r="K15" s="37"/>
      <c r="L15" s="37"/>
      <c r="M15" s="40"/>
    </row>
    <row r="16" spans="3:13" ht="24.95" customHeight="1" thickBot="1" x14ac:dyDescent="0.25">
      <c r="C16" s="34">
        <v>8</v>
      </c>
      <c r="D16" s="36"/>
      <c r="E16" s="37"/>
      <c r="F16" s="37"/>
      <c r="G16" s="37"/>
      <c r="H16" s="37"/>
      <c r="I16" s="37"/>
      <c r="J16" s="37"/>
      <c r="K16" s="37"/>
      <c r="L16" s="37"/>
      <c r="M16" s="40"/>
    </row>
    <row r="17" spans="3:13" ht="24.95" customHeight="1" thickBot="1" x14ac:dyDescent="0.25">
      <c r="C17" s="34">
        <v>9</v>
      </c>
      <c r="D17" s="36"/>
      <c r="E17" s="37"/>
      <c r="F17" s="37"/>
      <c r="G17" s="37"/>
      <c r="H17" s="37"/>
      <c r="I17" s="37"/>
      <c r="J17" s="37"/>
      <c r="K17" s="37"/>
      <c r="L17" s="37"/>
      <c r="M17" s="40"/>
    </row>
    <row r="18" spans="3:13" ht="24.95" customHeight="1" thickBot="1" x14ac:dyDescent="0.25">
      <c r="C18" s="34">
        <v>10</v>
      </c>
      <c r="D18" s="36"/>
      <c r="E18" s="37"/>
      <c r="F18" s="37"/>
      <c r="G18" s="37"/>
      <c r="H18" s="37"/>
      <c r="I18" s="37"/>
      <c r="J18" s="37"/>
      <c r="K18" s="37"/>
      <c r="L18" s="37"/>
      <c r="M18" s="40"/>
    </row>
    <row r="19" spans="3:13" x14ac:dyDescent="0.2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3:13" x14ac:dyDescent="0.2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3:13" x14ac:dyDescent="0.2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3:13" x14ac:dyDescent="0.2"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3:13" x14ac:dyDescent="0.2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3:13" x14ac:dyDescent="0.2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3:13" x14ac:dyDescent="0.2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3:13" x14ac:dyDescent="0.2"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</sheetData>
  <mergeCells count="1">
    <mergeCell ref="M2:M8"/>
  </mergeCells>
  <pageMargins left="0.7" right="0.7" top="0.75" bottom="0.75" header="0.3" footer="0.3"/>
  <pageSetup paperSize="1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Rwg formulas</vt:lpstr>
      <vt:lpstr>Rwg Calculator</vt:lpstr>
      <vt:lpstr>Crit Incident</vt:lpstr>
      <vt:lpstr>Sheet3</vt:lpstr>
    </vt:vector>
  </TitlesOfParts>
  <Company>US MSPB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Mitchell</dc:creator>
  <cp:lastModifiedBy>updater</cp:lastModifiedBy>
  <cp:lastPrinted>2011-09-13T16:05:08Z</cp:lastPrinted>
  <dcterms:created xsi:type="dcterms:W3CDTF">2011-09-12T12:34:45Z</dcterms:created>
  <dcterms:modified xsi:type="dcterms:W3CDTF">2013-09-11T18:51:12Z</dcterms:modified>
</cp:coreProperties>
</file>